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103" documentId="8_{F25469E1-E959-4924-9A50-37632160748B}" xr6:coauthVersionLast="47" xr6:coauthVersionMax="47" xr10:uidLastSave="{696C4C6B-03CD-474A-9144-BB75CA042288}"/>
  <bookViews>
    <workbookView xWindow="-108" yWindow="-19308" windowWidth="46296" windowHeight="18696" xr2:uid="{E1669F46-FCDA-43A3-AB46-A68DF4775C66}"/>
  </bookViews>
  <sheets>
    <sheet name="Hardware Comparison" sheetId="1" r:id="rId1"/>
    <sheet name="Feature Comparison" sheetId="3" r:id="rId2"/>
    <sheet name="Notes" sheetId="2" r:id="rId3"/>
  </sheets>
  <definedNames>
    <definedName name="_xlnm._FilterDatabase" localSheetId="0" hidden="1">'Hardware Comparison'!$B$6:$AA$97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9" i="1" l="1"/>
  <c r="X99" i="1"/>
  <c r="Y99" i="1"/>
  <c r="Z99" i="1"/>
  <c r="AA99" i="1"/>
  <c r="W100" i="1"/>
  <c r="X100" i="1"/>
  <c r="Y100" i="1"/>
  <c r="Z100" i="1"/>
  <c r="AA100" i="1"/>
  <c r="W101" i="1"/>
  <c r="X101" i="1"/>
  <c r="Y101" i="1" s="1"/>
  <c r="Z101" i="1"/>
  <c r="AA101" i="1"/>
  <c r="W102" i="1"/>
  <c r="X102" i="1"/>
  <c r="Y102" i="1"/>
  <c r="Z102" i="1"/>
  <c r="AA102" i="1"/>
  <c r="W98" i="1"/>
  <c r="Y98" i="1"/>
  <c r="AA98" i="1"/>
  <c r="X98" i="1"/>
  <c r="Z98" i="1"/>
  <c r="W90" i="1"/>
  <c r="Y90" i="1" s="1"/>
  <c r="X90" i="1"/>
  <c r="Z90" i="1"/>
  <c r="W86" i="1"/>
  <c r="X86" i="1"/>
  <c r="Z86" i="1"/>
  <c r="AA86" i="1" s="1"/>
  <c r="W82" i="1"/>
  <c r="Z82" i="1"/>
  <c r="AA82" i="1" s="1"/>
  <c r="Z83" i="1"/>
  <c r="W83" i="1"/>
  <c r="X83" i="1"/>
  <c r="X82" i="1"/>
  <c r="W78" i="1"/>
  <c r="X78" i="1"/>
  <c r="Z78" i="1"/>
  <c r="W91" i="1"/>
  <c r="X91" i="1"/>
  <c r="Z91" i="1"/>
  <c r="AA91" i="1" s="1"/>
  <c r="W92" i="1"/>
  <c r="X92" i="1"/>
  <c r="Z92" i="1"/>
  <c r="W93" i="1"/>
  <c r="X93" i="1"/>
  <c r="Z93" i="1"/>
  <c r="W94" i="1"/>
  <c r="X94" i="1"/>
  <c r="Z94" i="1"/>
  <c r="W95" i="1"/>
  <c r="X95" i="1"/>
  <c r="Z95" i="1"/>
  <c r="W72" i="1"/>
  <c r="X72" i="1"/>
  <c r="Z72" i="1"/>
  <c r="AA72" i="1" s="1"/>
  <c r="W77" i="1"/>
  <c r="X77" i="1"/>
  <c r="Z77" i="1"/>
  <c r="W79" i="1"/>
  <c r="X79" i="1"/>
  <c r="Z79" i="1"/>
  <c r="Z54" i="1"/>
  <c r="X54" i="1"/>
  <c r="W54" i="1"/>
  <c r="Z51" i="1"/>
  <c r="X51" i="1"/>
  <c r="W51" i="1"/>
  <c r="Z48" i="1"/>
  <c r="X48" i="1"/>
  <c r="W48" i="1"/>
  <c r="W85" i="1"/>
  <c r="X85" i="1"/>
  <c r="Z85" i="1"/>
  <c r="W84" i="1"/>
  <c r="X84" i="1"/>
  <c r="Z84" i="1"/>
  <c r="W88" i="1"/>
  <c r="X88" i="1"/>
  <c r="Z88" i="1"/>
  <c r="W89" i="1"/>
  <c r="X89" i="1"/>
  <c r="Z89" i="1"/>
  <c r="W87" i="1"/>
  <c r="X87" i="1"/>
  <c r="Z87" i="1"/>
  <c r="W81" i="1"/>
  <c r="X81" i="1"/>
  <c r="Z81" i="1"/>
  <c r="W80" i="1"/>
  <c r="X80" i="1"/>
  <c r="Z80" i="1"/>
  <c r="W76" i="1"/>
  <c r="X76" i="1"/>
  <c r="Z76" i="1"/>
  <c r="W75" i="1"/>
  <c r="X75" i="1"/>
  <c r="Z75" i="1"/>
  <c r="W71" i="1"/>
  <c r="X71" i="1"/>
  <c r="Z71" i="1"/>
  <c r="AA71" i="1" s="1"/>
  <c r="W70" i="1"/>
  <c r="X70" i="1"/>
  <c r="Z70" i="1"/>
  <c r="AA70" i="1" s="1"/>
  <c r="W74" i="1"/>
  <c r="X74" i="1"/>
  <c r="Z74" i="1"/>
  <c r="W73" i="1"/>
  <c r="X73" i="1"/>
  <c r="Z73" i="1"/>
  <c r="W10" i="1"/>
  <c r="X10" i="1"/>
  <c r="Z10" i="1"/>
  <c r="W11" i="1"/>
  <c r="X11" i="1"/>
  <c r="Z11" i="1"/>
  <c r="W12" i="1"/>
  <c r="X12" i="1"/>
  <c r="Z12" i="1"/>
  <c r="W13" i="1"/>
  <c r="X13" i="1"/>
  <c r="Z13" i="1"/>
  <c r="AA13" i="1" s="1"/>
  <c r="W14" i="1"/>
  <c r="X14" i="1"/>
  <c r="Z14" i="1"/>
  <c r="W15" i="1"/>
  <c r="X15" i="1"/>
  <c r="Z15" i="1"/>
  <c r="AA15" i="1" s="1"/>
  <c r="W16" i="1"/>
  <c r="X16" i="1"/>
  <c r="Z16" i="1"/>
  <c r="W17" i="1"/>
  <c r="X17" i="1"/>
  <c r="Z17" i="1"/>
  <c r="W18" i="1"/>
  <c r="X18" i="1"/>
  <c r="Z18" i="1"/>
  <c r="W9" i="1"/>
  <c r="W8" i="1"/>
  <c r="W7" i="1"/>
  <c r="X9" i="1"/>
  <c r="Z9" i="1"/>
  <c r="AA9" i="1" s="1"/>
  <c r="X8" i="1"/>
  <c r="Z8" i="1"/>
  <c r="X7" i="1"/>
  <c r="Z7" i="1"/>
  <c r="AA7" i="1" s="1"/>
  <c r="W97" i="1"/>
  <c r="X97" i="1"/>
  <c r="Z97" i="1"/>
  <c r="W96" i="1"/>
  <c r="Z68" i="1"/>
  <c r="AA68" i="1" s="1"/>
  <c r="Z69" i="1"/>
  <c r="W69" i="1"/>
  <c r="X69" i="1"/>
  <c r="W68" i="1"/>
  <c r="X68" i="1"/>
  <c r="X96" i="1"/>
  <c r="Z96" i="1"/>
  <c r="W61" i="1"/>
  <c r="X61" i="1"/>
  <c r="Z61" i="1"/>
  <c r="AA61" i="1" s="1"/>
  <c r="Z52" i="1"/>
  <c r="X52" i="1"/>
  <c r="W52" i="1"/>
  <c r="Z50" i="1"/>
  <c r="X50" i="1"/>
  <c r="W50" i="1"/>
  <c r="Z35" i="1"/>
  <c r="X35" i="1"/>
  <c r="W35" i="1"/>
  <c r="W65" i="1"/>
  <c r="X65" i="1"/>
  <c r="Z65" i="1"/>
  <c r="W59" i="1"/>
  <c r="X59" i="1"/>
  <c r="Z59" i="1"/>
  <c r="W19" i="1"/>
  <c r="W20" i="1"/>
  <c r="W22" i="1"/>
  <c r="W27" i="1"/>
  <c r="W26" i="1"/>
  <c r="W30" i="1"/>
  <c r="W24" i="1"/>
  <c r="W53" i="1"/>
  <c r="W49" i="1"/>
  <c r="W47" i="1"/>
  <c r="W46" i="1"/>
  <c r="W45" i="1"/>
  <c r="W44" i="1"/>
  <c r="W43" i="1"/>
  <c r="W42" i="1"/>
  <c r="W41" i="1"/>
  <c r="W40" i="1"/>
  <c r="W39" i="1"/>
  <c r="W38" i="1"/>
  <c r="W37" i="1"/>
  <c r="W36" i="1"/>
  <c r="W34" i="1"/>
  <c r="W33" i="1"/>
  <c r="W32" i="1"/>
  <c r="W31" i="1"/>
  <c r="W29" i="1"/>
  <c r="W28" i="1"/>
  <c r="W25" i="1"/>
  <c r="W23" i="1"/>
  <c r="W21" i="1"/>
  <c r="W67" i="1"/>
  <c r="W66" i="1"/>
  <c r="W64" i="1"/>
  <c r="W63" i="1"/>
  <c r="W62" i="1"/>
  <c r="W60" i="1"/>
  <c r="W58" i="1"/>
  <c r="W57" i="1"/>
  <c r="W56" i="1"/>
  <c r="W55" i="1"/>
  <c r="X56" i="1"/>
  <c r="X57" i="1"/>
  <c r="X58" i="1"/>
  <c r="X60" i="1"/>
  <c r="X62" i="1"/>
  <c r="X63" i="1"/>
  <c r="X64" i="1"/>
  <c r="X66" i="1"/>
  <c r="X67" i="1"/>
  <c r="X21" i="1"/>
  <c r="X23" i="1"/>
  <c r="X25" i="1"/>
  <c r="X28" i="1"/>
  <c r="X29" i="1"/>
  <c r="X31" i="1"/>
  <c r="X32" i="1"/>
  <c r="X33" i="1"/>
  <c r="X34" i="1"/>
  <c r="X36" i="1"/>
  <c r="X37" i="1"/>
  <c r="X38" i="1"/>
  <c r="X39" i="1"/>
  <c r="X40" i="1"/>
  <c r="X41" i="1"/>
  <c r="X42" i="1"/>
  <c r="X43" i="1"/>
  <c r="X44" i="1"/>
  <c r="X45" i="1"/>
  <c r="X46" i="1"/>
  <c r="X47" i="1"/>
  <c r="X49" i="1"/>
  <c r="X53" i="1"/>
  <c r="X24" i="1"/>
  <c r="X30" i="1"/>
  <c r="X26" i="1"/>
  <c r="X27" i="1"/>
  <c r="X22" i="1"/>
  <c r="X20" i="1"/>
  <c r="X19" i="1"/>
  <c r="X55" i="1"/>
  <c r="Z19" i="1"/>
  <c r="AA19" i="1" s="1"/>
  <c r="Z20" i="1"/>
  <c r="AA20" i="1" s="1"/>
  <c r="Z22" i="1"/>
  <c r="AA22" i="1" s="1"/>
  <c r="Z26" i="1"/>
  <c r="Z27" i="1"/>
  <c r="Z24" i="1"/>
  <c r="Z30" i="1"/>
  <c r="Z32" i="1"/>
  <c r="Z34" i="1"/>
  <c r="Z36" i="1"/>
  <c r="Z46" i="1"/>
  <c r="Z47" i="1"/>
  <c r="Z49" i="1"/>
  <c r="Z53" i="1"/>
  <c r="Z23" i="1"/>
  <c r="Z29" i="1"/>
  <c r="Z21" i="1"/>
  <c r="Z28" i="1"/>
  <c r="Z25" i="1"/>
  <c r="Z31" i="1"/>
  <c r="Z33" i="1"/>
  <c r="Z39" i="1"/>
  <c r="Z42" i="1"/>
  <c r="Z41" i="1"/>
  <c r="Z40" i="1"/>
  <c r="Z43" i="1"/>
  <c r="Z37" i="1"/>
  <c r="Z38" i="1"/>
  <c r="Z44" i="1"/>
  <c r="Z45" i="1"/>
  <c r="Z62" i="1"/>
  <c r="Z56" i="1"/>
  <c r="Z58" i="1"/>
  <c r="Z55" i="1"/>
  <c r="Z57" i="1"/>
  <c r="Z63" i="1"/>
  <c r="Z64" i="1"/>
  <c r="Z67" i="1"/>
  <c r="Z60" i="1"/>
  <c r="AA60" i="1" s="1"/>
  <c r="Z66" i="1"/>
  <c r="AA66" i="1" s="1"/>
  <c r="AA93" i="1" l="1"/>
  <c r="Y94" i="1"/>
  <c r="AA94" i="1"/>
  <c r="AA92" i="1"/>
  <c r="Y86" i="1"/>
  <c r="Y95" i="1"/>
  <c r="Y8" i="1"/>
  <c r="AA8" i="1"/>
  <c r="Y93" i="1"/>
  <c r="AA78" i="1"/>
  <c r="AA90" i="1"/>
  <c r="AA95" i="1"/>
  <c r="Y91" i="1"/>
  <c r="AA79" i="1"/>
  <c r="Y83" i="1"/>
  <c r="Y78" i="1"/>
  <c r="AA83" i="1"/>
  <c r="Y82" i="1"/>
  <c r="Y92" i="1"/>
  <c r="Y54" i="1"/>
  <c r="AA48" i="1"/>
  <c r="Y51" i="1"/>
  <c r="AA77" i="1"/>
  <c r="Y72" i="1"/>
  <c r="Y77" i="1"/>
  <c r="Y79" i="1"/>
  <c r="AA54" i="1"/>
  <c r="AA51" i="1"/>
  <c r="Y48" i="1"/>
  <c r="AA87" i="1"/>
  <c r="AA10" i="1"/>
  <c r="AA69" i="1"/>
  <c r="Y97" i="1"/>
  <c r="AA89" i="1"/>
  <c r="AA88" i="1"/>
  <c r="AA14" i="1"/>
  <c r="Y12" i="1"/>
  <c r="Y88" i="1"/>
  <c r="Y70" i="1"/>
  <c r="Y87" i="1"/>
  <c r="Y15" i="1"/>
  <c r="AA16" i="1"/>
  <c r="Y35" i="1"/>
  <c r="Y73" i="1"/>
  <c r="Y74" i="1"/>
  <c r="Y71" i="1"/>
  <c r="AA17" i="1"/>
  <c r="Y14" i="1"/>
  <c r="Y17" i="1"/>
  <c r="Y85" i="1"/>
  <c r="AA97" i="1"/>
  <c r="Y7" i="1"/>
  <c r="AA18" i="1"/>
  <c r="AA73" i="1"/>
  <c r="AA74" i="1"/>
  <c r="Y89" i="1"/>
  <c r="Y52" i="1"/>
  <c r="AA85" i="1"/>
  <c r="AA75" i="1"/>
  <c r="AA81" i="1"/>
  <c r="AA12" i="1"/>
  <c r="Y75" i="1"/>
  <c r="Y76" i="1"/>
  <c r="Y9" i="1"/>
  <c r="Y11" i="1"/>
  <c r="Y81" i="1"/>
  <c r="Y10" i="1"/>
  <c r="Y18" i="1"/>
  <c r="Y80" i="1"/>
  <c r="AA76" i="1"/>
  <c r="Y16" i="1"/>
  <c r="Y84" i="1"/>
  <c r="AA11" i="1"/>
  <c r="Y13" i="1"/>
  <c r="AA84" i="1"/>
  <c r="AA80" i="1"/>
  <c r="Y96" i="1"/>
  <c r="AA96" i="1"/>
  <c r="Y68" i="1"/>
  <c r="Y69" i="1"/>
  <c r="Y61" i="1"/>
  <c r="AA52" i="1"/>
  <c r="Y58" i="1"/>
  <c r="Y22" i="1"/>
  <c r="Y50" i="1"/>
  <c r="AA50" i="1"/>
  <c r="Y63" i="1"/>
  <c r="Y64" i="1"/>
  <c r="Y56" i="1"/>
  <c r="AA35" i="1"/>
  <c r="Y65" i="1"/>
  <c r="Y62" i="1"/>
  <c r="Y60" i="1"/>
  <c r="AA65" i="1"/>
  <c r="AA59" i="1"/>
  <c r="Y20" i="1"/>
  <c r="Y19" i="1"/>
  <c r="Y57" i="1"/>
  <c r="Y59" i="1"/>
  <c r="Y29" i="1"/>
  <c r="Y28" i="1"/>
  <c r="AA27" i="1"/>
  <c r="Y31" i="1"/>
  <c r="Y30" i="1"/>
  <c r="Y26" i="1"/>
  <c r="Y24" i="1"/>
  <c r="Y67" i="1"/>
  <c r="Y21" i="1"/>
  <c r="Y66" i="1"/>
  <c r="Y40" i="1"/>
  <c r="Y38" i="1"/>
  <c r="Y37" i="1"/>
  <c r="Y27" i="1"/>
  <c r="Y32" i="1"/>
  <c r="Y36" i="1"/>
  <c r="Y33" i="1"/>
  <c r="Y34" i="1"/>
  <c r="Y39" i="1"/>
  <c r="Y23" i="1"/>
  <c r="Y25" i="1"/>
  <c r="Y55" i="1"/>
  <c r="AA30" i="1"/>
  <c r="AA44" i="1"/>
  <c r="Y53" i="1"/>
  <c r="Y49" i="1"/>
  <c r="Y47" i="1"/>
  <c r="Y46" i="1"/>
  <c r="Y45" i="1"/>
  <c r="AA21" i="1"/>
  <c r="Y44" i="1"/>
  <c r="Y43" i="1"/>
  <c r="Y42" i="1"/>
  <c r="Y41" i="1"/>
  <c r="AA26" i="1"/>
  <c r="AA24" i="1"/>
  <c r="AA46" i="1"/>
  <c r="AA53" i="1"/>
  <c r="AA47" i="1"/>
  <c r="AA49" i="1"/>
  <c r="AA34" i="1"/>
  <c r="AA28" i="1"/>
  <c r="AA38" i="1"/>
  <c r="AA32" i="1"/>
  <c r="AA36" i="1"/>
  <c r="AA29" i="1"/>
  <c r="AA23" i="1"/>
  <c r="AA37" i="1"/>
  <c r="AA25" i="1"/>
  <c r="AA31" i="1"/>
  <c r="AA57" i="1"/>
  <c r="AA33" i="1"/>
  <c r="AA39" i="1"/>
  <c r="AA41" i="1"/>
  <c r="AA42" i="1"/>
  <c r="AA45" i="1"/>
  <c r="AA40" i="1"/>
  <c r="AA43" i="1"/>
  <c r="AA62" i="1"/>
  <c r="AA67" i="1"/>
  <c r="AA64" i="1"/>
  <c r="AA63" i="1"/>
  <c r="AA58" i="1"/>
  <c r="AA56" i="1"/>
  <c r="AA55" i="1"/>
</calcChain>
</file>

<file path=xl/sharedStrings.xml><?xml version="1.0" encoding="utf-8"?>
<sst xmlns="http://schemas.openxmlformats.org/spreadsheetml/2006/main" count="1581" uniqueCount="318">
  <si>
    <t>Desired drive capacity in TB</t>
  </si>
  <si>
    <t>Current price of desired drive model in $USD</t>
  </si>
  <si>
    <t>Make</t>
  </si>
  <si>
    <t>Model</t>
  </si>
  <si>
    <t>MSRP</t>
  </si>
  <si>
    <t>3.5 Bays</t>
  </si>
  <si>
    <t>CPU</t>
  </si>
  <si>
    <t>Synology</t>
  </si>
  <si>
    <t>DS723+</t>
  </si>
  <si>
    <t>2.5 GbE</t>
  </si>
  <si>
    <t>1 GbE</t>
  </si>
  <si>
    <t>10 GbE</t>
  </si>
  <si>
    <t>Plex Transcode</t>
  </si>
  <si>
    <t>No</t>
  </si>
  <si>
    <t>Supplied RAM</t>
  </si>
  <si>
    <t>Max RAM</t>
  </si>
  <si>
    <t>Yes</t>
  </si>
  <si>
    <t>PCIe Slots</t>
  </si>
  <si>
    <t>DS923+</t>
  </si>
  <si>
    <t>DS220+</t>
  </si>
  <si>
    <t>2 GB (onboard)</t>
  </si>
  <si>
    <t>First-Party Drives Required?</t>
  </si>
  <si>
    <t>Net Capacity (1 drive redundancy)</t>
  </si>
  <si>
    <t>Net Capacity (2 drive redundancy)</t>
  </si>
  <si>
    <t>Price per Net Capacity in TB (2 drive redundancy)</t>
  </si>
  <si>
    <t>Price per Net Capacity in TB (1 drive redundancy)</t>
  </si>
  <si>
    <t>DS420+</t>
  </si>
  <si>
    <t>M.2 Slots</t>
  </si>
  <si>
    <t>DS3622xs+</t>
  </si>
  <si>
    <t>Xeon D-1531 6C/12T</t>
  </si>
  <si>
    <t>ECC</t>
  </si>
  <si>
    <t>16 GB (8x2 ob)</t>
  </si>
  <si>
    <t>1 Gen3 x8</t>
  </si>
  <si>
    <t>Optional</t>
  </si>
  <si>
    <t>DS1621xs+</t>
  </si>
  <si>
    <t>Xeon D-1527 4C/8T</t>
  </si>
  <si>
    <t>DS1522+</t>
  </si>
  <si>
    <t>DS1621+</t>
  </si>
  <si>
    <t>DS1821+</t>
  </si>
  <si>
    <t>AMD R1600 2C/4T</t>
  </si>
  <si>
    <t>AMD V1500B 4C/8T</t>
  </si>
  <si>
    <t>1 Gen3 x4</t>
  </si>
  <si>
    <t>DS2422+</t>
  </si>
  <si>
    <t>Level 6</t>
  </si>
  <si>
    <t>QNAP</t>
  </si>
  <si>
    <t>TVS-h1688X</t>
  </si>
  <si>
    <t>32 GB (2x16)</t>
  </si>
  <si>
    <t>2 Gen3 x4, 1 Gen 3 x8</t>
  </si>
  <si>
    <t>Thunderbolt</t>
  </si>
  <si>
    <t>TVS-h1288X</t>
  </si>
  <si>
    <t>TS-h886</t>
  </si>
  <si>
    <t>2.5 Bays</t>
  </si>
  <si>
    <t>Xeon D-1622 4C/8T</t>
  </si>
  <si>
    <t>Price Fully Populated with 3.5" Drives</t>
  </si>
  <si>
    <t>2 Gen3 x8</t>
  </si>
  <si>
    <t>TS-h686</t>
  </si>
  <si>
    <t>Xeon D-1602 2T/4T</t>
  </si>
  <si>
    <t>Optional GPU</t>
  </si>
  <si>
    <t>Core i5-8400T 6C/12T</t>
  </si>
  <si>
    <t>Celeron J4025 2C/2T</t>
  </si>
  <si>
    <t>2 Gen3 x4</t>
  </si>
  <si>
    <t>2 Gen3 x2</t>
  </si>
  <si>
    <t>1 Gen3 x16, 1 Gen3 x4</t>
  </si>
  <si>
    <t>2 TB3</t>
  </si>
  <si>
    <t>TVS-872XT-i5</t>
  </si>
  <si>
    <t>TVS-672XT-i3</t>
  </si>
  <si>
    <t>Core i3-8100T 4C/8T</t>
  </si>
  <si>
    <t>TVS-472XT-i3</t>
  </si>
  <si>
    <t>TVS-872X-i3</t>
  </si>
  <si>
    <t>TS-h973AX</t>
  </si>
  <si>
    <t>Opt</t>
  </si>
  <si>
    <t>2 2.5 are U.2</t>
  </si>
  <si>
    <t>TS-664</t>
  </si>
  <si>
    <t>Celeron N5095 4C/4T</t>
  </si>
  <si>
    <t>2 Gen3 x1</t>
  </si>
  <si>
    <t>1 Gen3 x2</t>
  </si>
  <si>
    <t>TS-464</t>
  </si>
  <si>
    <t>TS-264</t>
  </si>
  <si>
    <t>8 GB</t>
  </si>
  <si>
    <t>8 GB (onboard)</t>
  </si>
  <si>
    <t>TS-453D</t>
  </si>
  <si>
    <t>Celeron J4125 4C/4T</t>
  </si>
  <si>
    <t>1 Gen2 x2</t>
  </si>
  <si>
    <t>HDMI 2.0</t>
  </si>
  <si>
    <t>HDMI 1.4b</t>
  </si>
  <si>
    <t>HDMI 2.1</t>
  </si>
  <si>
    <t>TS-1655</t>
  </si>
  <si>
    <t>Atom C5125 8C/8T</t>
  </si>
  <si>
    <t>3 Gen3 x4</t>
  </si>
  <si>
    <t>TS-453E</t>
  </si>
  <si>
    <t>Celeron J6412 4C/4T</t>
  </si>
  <si>
    <t>TS-253E</t>
  </si>
  <si>
    <t>IMPORTANT NOTES</t>
  </si>
  <si>
    <r>
      <rPr>
        <b/>
        <sz val="11"/>
        <color theme="1"/>
        <rFont val="Calibri"/>
        <family val="2"/>
        <scheme val="minor"/>
      </rPr>
      <t xml:space="preserve">18 TB Max on Synology: </t>
    </r>
    <r>
      <rPr>
        <sz val="11"/>
        <color theme="1"/>
        <rFont val="Calibri"/>
        <family val="2"/>
        <scheme val="minor"/>
      </rPr>
      <t>Related to the note above, the largest capacity currently certified by Synology across all models is 18 TB</t>
    </r>
  </si>
  <si>
    <r>
      <rPr>
        <b/>
        <sz val="11"/>
        <color theme="1"/>
        <rFont val="Calibri"/>
        <family val="2"/>
        <scheme val="minor"/>
      </rPr>
      <t xml:space="preserve">Synology Drive Requirements: </t>
    </r>
    <r>
      <rPr>
        <sz val="11"/>
        <color theme="1"/>
        <rFont val="Calibri"/>
        <family val="2"/>
        <scheme val="minor"/>
      </rPr>
      <t xml:space="preserve">Synology models which are listed as </t>
    </r>
    <r>
      <rPr>
        <b/>
        <i/>
        <sz val="11"/>
        <color theme="1"/>
        <rFont val="Calibri"/>
        <family val="2"/>
        <scheme val="minor"/>
      </rPr>
      <t>not</t>
    </r>
    <r>
      <rPr>
        <sz val="11"/>
        <color theme="1"/>
        <rFont val="Calibri"/>
        <family val="2"/>
        <scheme val="minor"/>
      </rPr>
      <t xml:space="preserve"> requiring first-party HAT5300 3.5" HDDs may still only certify those drives in certain capacities, e.g. 18 TB. But the Plus models at 8 bays or less currently do not disable features with non-certified drives so they should work fine. However, if you are an SMB and want to stick to certified drives, check the compatiblity list for the particular model and either decrease the capacity of your desired third-party drive to one that is on the list, or use the higher-priced HAT5300.</t>
    </r>
  </si>
  <si>
    <r>
      <rPr>
        <b/>
        <sz val="11"/>
        <color theme="1"/>
        <rFont val="Calibri"/>
        <family val="2"/>
        <scheme val="minor"/>
      </rPr>
      <t xml:space="preserve">Expansion Enclosures: </t>
    </r>
    <r>
      <rPr>
        <sz val="11"/>
        <color theme="1"/>
        <rFont val="Calibri"/>
        <family val="2"/>
        <scheme val="minor"/>
      </rPr>
      <t>Expansion enclosure capability is not addressed, because A) most people don't use expansions, and B) most expansions are 6Gbps SATA which is not 10GbE capable</t>
    </r>
  </si>
  <si>
    <r>
      <rPr>
        <b/>
        <sz val="11"/>
        <color theme="1"/>
        <rFont val="Calibri"/>
        <family val="2"/>
        <scheme val="minor"/>
      </rPr>
      <t xml:space="preserve">Current Models: </t>
    </r>
    <r>
      <rPr>
        <sz val="11"/>
        <color theme="1"/>
        <rFont val="Calibri"/>
        <family val="2"/>
        <scheme val="minor"/>
      </rPr>
      <t>Models which are listed as current on the manufacturer's web site, but are listed by US retailers as discontinued, are not included.</t>
    </r>
  </si>
  <si>
    <r>
      <rPr>
        <b/>
        <sz val="11"/>
        <color theme="1"/>
        <rFont val="Calibri"/>
        <family val="2"/>
        <scheme val="minor"/>
      </rPr>
      <t xml:space="preserve">Client Backup: </t>
    </r>
    <r>
      <rPr>
        <sz val="11"/>
        <color theme="1"/>
        <rFont val="Calibri"/>
        <family val="2"/>
        <scheme val="minor"/>
      </rPr>
      <t>Synology's "killer feature" is Active Backup for Business, which does disaster-recovery block-level backup and restore of clients and servers. If you need this kind of feature on QNAP you'll need to factor in a license for Macrium or Veeam since QNAP only backs up files, it does not do block-level images of drives.</t>
    </r>
  </si>
  <si>
    <t>Included Camera Licenses</t>
  </si>
  <si>
    <t>TVS-h874-i5</t>
  </si>
  <si>
    <t>Core i5-12400 6C/12T</t>
  </si>
  <si>
    <t>2 Gen4 x4</t>
  </si>
  <si>
    <t>TVS-h674-i5</t>
  </si>
  <si>
    <t>TVS-h674-i3</t>
  </si>
  <si>
    <t>16 GB (1x16)</t>
  </si>
  <si>
    <t>TVS-h474</t>
  </si>
  <si>
    <t>Pentium G7400 2C/4T</t>
  </si>
  <si>
    <t>TS-873A</t>
  </si>
  <si>
    <t>TS-473A</t>
  </si>
  <si>
    <t>TS-673A</t>
  </si>
  <si>
    <t>TS-462</t>
  </si>
  <si>
    <t>Celeron N4505 2C/2T</t>
  </si>
  <si>
    <t>TS-262</t>
  </si>
  <si>
    <t>TS-364-8G</t>
  </si>
  <si>
    <t>TS-364-4G</t>
  </si>
  <si>
    <t>TS-251D</t>
  </si>
  <si>
    <t>1 Gen 2 x4</t>
  </si>
  <si>
    <t>HS-453DX</t>
  </si>
  <si>
    <t>Celeron J4115 4C/4T</t>
  </si>
  <si>
    <t>2 M.2 SATA</t>
  </si>
  <si>
    <t>HS-264</t>
  </si>
  <si>
    <t>Celeron N5105 4C/4T</t>
  </si>
  <si>
    <t>DS1823xs+</t>
  </si>
  <si>
    <t>AMD V1780B 4C/8T</t>
  </si>
  <si>
    <t>DS423+</t>
  </si>
  <si>
    <t>TS-855X</t>
  </si>
  <si>
    <t>1 Gen4 x16, 1 Gen4 x4</t>
  </si>
  <si>
    <t>1 Gen4 x16, 1 Gen3 x2</t>
  </si>
  <si>
    <t>TVS-h874-i7</t>
  </si>
  <si>
    <t>Core i7-12700 8+4C/20T</t>
  </si>
  <si>
    <t>Xeon W-1250 10th gen 6C/12T</t>
  </si>
  <si>
    <t>TVS-h874X-i9</t>
  </si>
  <si>
    <t>Core i9-12900 8C+8C/24T</t>
  </si>
  <si>
    <t>DS224+</t>
  </si>
  <si>
    <t>DVA1622</t>
  </si>
  <si>
    <t>DVA3221</t>
  </si>
  <si>
    <t>Atom C3538 4C/4T</t>
  </si>
  <si>
    <t>WD</t>
  </si>
  <si>
    <t>PR4100</t>
  </si>
  <si>
    <t>Pentium N3710 4C/4T</t>
  </si>
  <si>
    <t>N/A</t>
  </si>
  <si>
    <t>Level 3</t>
  </si>
  <si>
    <t>PR2100</t>
  </si>
  <si>
    <t>Asustor</t>
  </si>
  <si>
    <t>AS5202T</t>
  </si>
  <si>
    <t>AS5304T</t>
  </si>
  <si>
    <t>AS5402T</t>
  </si>
  <si>
    <t>AS5404T</t>
  </si>
  <si>
    <t>Warranty</t>
  </si>
  <si>
    <t>3 year</t>
  </si>
  <si>
    <t>2 year</t>
  </si>
  <si>
    <t>5 year</t>
  </si>
  <si>
    <t>AS6508T</t>
  </si>
  <si>
    <t>AS6510T</t>
  </si>
  <si>
    <t>AS6602T</t>
  </si>
  <si>
    <t>AS6604T</t>
  </si>
  <si>
    <t>AS6702T</t>
  </si>
  <si>
    <t>AS6704T</t>
  </si>
  <si>
    <t>AS6706T</t>
  </si>
  <si>
    <t>AS7110T</t>
  </si>
  <si>
    <t>HDMI 2.0a</t>
  </si>
  <si>
    <t>HDMI 2.0b</t>
  </si>
  <si>
    <t>4 Gen 3 x1</t>
  </si>
  <si>
    <t>Not yet rated</t>
  </si>
  <si>
    <t>2 GB (2x1GB)</t>
  </si>
  <si>
    <t>6 GB (1x2+1x4)</t>
  </si>
  <si>
    <t>Xeon E-2224 4C/4T</t>
  </si>
  <si>
    <t>2 Gen 2 x1</t>
  </si>
  <si>
    <t>2 Gen 3 x4</t>
  </si>
  <si>
    <t>TerraMaster</t>
  </si>
  <si>
    <t>2 Gen 3</t>
  </si>
  <si>
    <t>T12-450</t>
  </si>
  <si>
    <t>T12-423</t>
  </si>
  <si>
    <t>2 SFP+</t>
  </si>
  <si>
    <t>1 Gen 3</t>
  </si>
  <si>
    <t>T9-423</t>
  </si>
  <si>
    <t>T9-450</t>
  </si>
  <si>
    <t>F5-422</t>
  </si>
  <si>
    <t>Celeron J3455 4C/4T</t>
  </si>
  <si>
    <t>F5-221</t>
  </si>
  <si>
    <t>Celeron J3355 2C/2T</t>
  </si>
  <si>
    <t>F4-423</t>
  </si>
  <si>
    <t>F4-422</t>
  </si>
  <si>
    <t>F2-423</t>
  </si>
  <si>
    <t>F2-422</t>
  </si>
  <si>
    <t>Level 5</t>
  </si>
  <si>
    <t>T6-423</t>
  </si>
  <si>
    <t>F4-421</t>
  </si>
  <si>
    <t>F4-223</t>
  </si>
  <si>
    <t>Feature</t>
  </si>
  <si>
    <t>Asustor ADM</t>
  </si>
  <si>
    <t>QNAP QTS</t>
  </si>
  <si>
    <t>QNAP QuTS Hero</t>
  </si>
  <si>
    <t>r</t>
  </si>
  <si>
    <t>OS</t>
  </si>
  <si>
    <t>ADM</t>
  </si>
  <si>
    <t>DSM x86</t>
  </si>
  <si>
    <t>TOS</t>
  </si>
  <si>
    <t>MCOS</t>
  </si>
  <si>
    <t>QTS</t>
  </si>
  <si>
    <t>QTS/QuTS</t>
  </si>
  <si>
    <t>Synology DSM x86</t>
  </si>
  <si>
    <t>WD My Cloud OS</t>
  </si>
  <si>
    <t>TerraMaster TOS</t>
  </si>
  <si>
    <t>File System(s) Supported</t>
  </si>
  <si>
    <t>EXT4</t>
  </si>
  <si>
    <t>Fault-tolerant ZFS</t>
  </si>
  <si>
    <t>Surveillance</t>
  </si>
  <si>
    <t>Block-level client PC disaster recovery backup</t>
  </si>
  <si>
    <t>Office 365 Backup</t>
  </si>
  <si>
    <t>Yes, Synology Active Backup for Office 365</t>
  </si>
  <si>
    <t>Google Workspace / G-Suite Backup</t>
  </si>
  <si>
    <t>Yes, Synology Active Backup for Google Workspace</t>
  </si>
  <si>
    <t>Yes, QNAP Boxafe</t>
  </si>
  <si>
    <t>File-level client PC backup</t>
  </si>
  <si>
    <t>Yes, QNAP Qsync</t>
  </si>
  <si>
    <t>Yes, Synology Drive</t>
  </si>
  <si>
    <t>Yes, TerraMaster Centralized Backup</t>
  </si>
  <si>
    <t>EXT4 or fault-tolerant BTRFS</t>
  </si>
  <si>
    <t>Available free license for Acronis True Image</t>
  </si>
  <si>
    <t>Docker Support</t>
  </si>
  <si>
    <t>Virtual Machine Support</t>
  </si>
  <si>
    <t>Yes, using third-party app Virtualbox</t>
  </si>
  <si>
    <t>SSD Caching</t>
  </si>
  <si>
    <t>Read/Write</t>
  </si>
  <si>
    <t>Yes, Asustor Backup Plan</t>
  </si>
  <si>
    <t>Hyper-V/VMWare Backup</t>
  </si>
  <si>
    <t>No (third-party apps available in app store)</t>
  </si>
  <si>
    <t>Yes, QNAP Hyper Data Protector</t>
  </si>
  <si>
    <t>NVMe Storage Pool Support</t>
  </si>
  <si>
    <t>Only on DS1823xs+, DS923+, DS723+, DS423+, DS1522+, DS1821+, DS1621xs+, DS1621+</t>
  </si>
  <si>
    <t>SSD Auto Storage Tiering</t>
  </si>
  <si>
    <t>Yes, Qtier</t>
  </si>
  <si>
    <t>Read Only for data (but can be used for ZFS L2ARC)</t>
  </si>
  <si>
    <t>Yes, Asustor Surveillance Center on 5400 or above models only</t>
  </si>
  <si>
    <t>Yes, Synology Surveillance Station</t>
  </si>
  <si>
    <t>Surveillance camera license cost after built-in licenses are consumed</t>
  </si>
  <si>
    <t>$45 / 4 for $170</t>
  </si>
  <si>
    <t>QVR Pro $69</t>
  </si>
  <si>
    <t>Yes, QNAP Surveillance Station or QVR Pro (different licensing models, licenses do not transfer between the two)</t>
  </si>
  <si>
    <t>Yes, but they must be registered to a QNAP ID to become transferable and may only be transferred to devices registered to the same QNAP ID account</t>
  </si>
  <si>
    <t>Surveillance camera licenses are transferable to a new model NAS from the same vendor (not including built-in licenses)</t>
  </si>
  <si>
    <t>$59 / 4 for $209</t>
  </si>
  <si>
    <t>Category</t>
  </si>
  <si>
    <t>File Systems and Caching</t>
  </si>
  <si>
    <t>Surveillance System</t>
  </si>
  <si>
    <t>Backup</t>
  </si>
  <si>
    <t>Docker &amp; VM</t>
  </si>
  <si>
    <t>Miscellaneous</t>
  </si>
  <si>
    <t>Yes, Synology Active Backup for Business (4GB+ RAM required)</t>
  </si>
  <si>
    <t>SMB Multichannel Support</t>
  </si>
  <si>
    <t>Not available via the GUI but unsupported parameters available in SMB advanced settings</t>
  </si>
  <si>
    <t>Networking</t>
  </si>
  <si>
    <t>Microsoft Active Directory support</t>
  </si>
  <si>
    <t>Yes, domain controller or member</t>
  </si>
  <si>
    <t>Yes, member</t>
  </si>
  <si>
    <t>Standard BIOS allows installing alternative OS (note that support for fan speed control, and for front-panel displays, when applicable, is not available)</t>
  </si>
  <si>
    <t>GPU Support in PCIe slot (when equipped) including VM pass-through and transcoding</t>
  </si>
  <si>
    <t>TVS-h674T-i5</t>
  </si>
  <si>
    <t>TVS-h874T-i7</t>
  </si>
  <si>
    <t>TVS-h874T-i9</t>
  </si>
  <si>
    <t>1 Gen4 x16, 1 Gen4 x4*</t>
  </si>
  <si>
    <t>F4-424 Pro</t>
  </si>
  <si>
    <t>F4-424</t>
  </si>
  <si>
    <t>Core i3-N300 8C/8T</t>
  </si>
  <si>
    <t>F2-424</t>
  </si>
  <si>
    <t>Celeron N95 4C/4T</t>
  </si>
  <si>
    <t>Ugreen</t>
  </si>
  <si>
    <t>DXP2800</t>
  </si>
  <si>
    <t>DXP4800</t>
  </si>
  <si>
    <t>DXP4800 Plus</t>
  </si>
  <si>
    <t>DXP6800 Pro</t>
  </si>
  <si>
    <t>DXP8800 Plus</t>
  </si>
  <si>
    <t>UGOS Pro</t>
  </si>
  <si>
    <t>Intel N100 4C/4T</t>
  </si>
  <si>
    <t>Pentium Gold 8505 5C/6T</t>
  </si>
  <si>
    <t>1 Gen4 x4</t>
  </si>
  <si>
    <t>2 TB4</t>
  </si>
  <si>
    <t>Unknown</t>
  </si>
  <si>
    <t>F4-424 Max</t>
  </si>
  <si>
    <t>F6-424</t>
  </si>
  <si>
    <t>F6-424 Max</t>
  </si>
  <si>
    <t>Intel N95 4C/4T</t>
  </si>
  <si>
    <t>16 GB (2x8 GB)</t>
  </si>
  <si>
    <t>8 GB (1x8 GB)</t>
  </si>
  <si>
    <t>8 GB (2x4 GB)</t>
  </si>
  <si>
    <t>4 GB (1x4 GB)</t>
  </si>
  <si>
    <t>4G (1x4 GB)</t>
  </si>
  <si>
    <t>6 GB (1x4 GB)</t>
  </si>
  <si>
    <t>32 GB (2x16 GB)</t>
  </si>
  <si>
    <t>48 GB (2x16 GB)</t>
  </si>
  <si>
    <t>64 GB (2x32 GB)</t>
  </si>
  <si>
    <t>128 GB (4x32 GB)</t>
  </si>
  <si>
    <t>32 GB (1x32 GB)</t>
  </si>
  <si>
    <t>2 GB (1x2 GB)</t>
  </si>
  <si>
    <t>2 Gen 3 x1</t>
  </si>
  <si>
    <t>T12-500 PRO</t>
  </si>
  <si>
    <t>T9-500 PRO</t>
  </si>
  <si>
    <t>Core i7-1255U 2P+8E/12T</t>
  </si>
  <si>
    <t>Core i5-1235U 2P+8E/12T</t>
  </si>
  <si>
    <t>16 GB (1x16 GB)</t>
  </si>
  <si>
    <t>2 GB (2x1 GB)</t>
  </si>
  <si>
    <t>HDMI (can install alternate OS)</t>
  </si>
  <si>
    <t>Current price of equivalent capacity Synology HAT5300 drive in $USD (note that first-party drive restrictions can be worked around with the Synology_HDD_db script on github)</t>
  </si>
  <si>
    <t>Core i3-12100 4C/8T</t>
  </si>
  <si>
    <t>ZimaCube</t>
  </si>
  <si>
    <t>ZimaCube Pro</t>
  </si>
  <si>
    <t>N100/16G/256G</t>
  </si>
  <si>
    <t>N100/8G/256G</t>
  </si>
  <si>
    <t>1235U/16G/256G</t>
  </si>
  <si>
    <t>1235U/64G/256G</t>
  </si>
  <si>
    <t>1235U/64G/1T/RTX2000Ada</t>
  </si>
  <si>
    <t>1 year</t>
  </si>
  <si>
    <t>ZimaOS/other</t>
  </si>
  <si>
    <t>64 GB (3x32 GB)</t>
  </si>
  <si>
    <t>1 Gen3 x1, 1 Gen3 x2</t>
  </si>
  <si>
    <t>1 Gen4 x4, 1 Gen3 x2</t>
  </si>
  <si>
    <t>Yes + DisplayPort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</si>
</sst>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General\ &quot;TB&quot;"/>
    <numFmt numFmtId="166" formatCode="&quot;$&quot;#,##0.00"/>
  </numFmts>
  <fonts count="6" x14ac:knownFonts="1">
    <font>
      <sz val="11"/>
      <color theme="1"/>
      <name val="Calibri"/>
      <family val="2"/>
      <scheme val="minor"/>
    </font>
    <font>
      <b/>
      <sz val="11"/>
      <color theme="1"/>
      <name val="Calibri"/>
      <family val="2"/>
      <scheme val="minor"/>
    </font>
    <font>
      <b/>
      <sz val="20"/>
      <color theme="1"/>
      <name val="Calibri"/>
      <family val="2"/>
      <scheme val="minor"/>
    </font>
    <font>
      <b/>
      <i/>
      <sz val="11"/>
      <color theme="1"/>
      <name val="Calibri"/>
      <family val="2"/>
      <scheme val="minor"/>
    </font>
    <font>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6" fontId="0" fillId="0" borderId="0" xfId="0" applyNumberFormat="1" applyAlignment="1">
      <alignment horizontal="center"/>
    </xf>
    <xf numFmtId="0" fontId="1" fillId="0" borderId="0" xfId="0" applyFont="1" applyAlignment="1">
      <alignment horizontal="center" wrapText="1"/>
    </xf>
    <xf numFmtId="164" fontId="0" fillId="0" borderId="0" xfId="0" applyNumberFormat="1" applyAlignment="1">
      <alignment horizontal="center"/>
    </xf>
    <xf numFmtId="164" fontId="1" fillId="0" borderId="0" xfId="0" applyNumberFormat="1" applyFont="1" applyAlignment="1">
      <alignment horizontal="center" wrapText="1"/>
    </xf>
    <xf numFmtId="165" fontId="0" fillId="0" borderId="0" xfId="0" applyNumberFormat="1" applyAlignment="1">
      <alignment horizontal="center"/>
    </xf>
    <xf numFmtId="165" fontId="1" fillId="0" borderId="0" xfId="0" applyNumberFormat="1" applyFont="1" applyAlignment="1">
      <alignment horizontal="center" wrapText="1"/>
    </xf>
    <xf numFmtId="166" fontId="0" fillId="0" borderId="0" xfId="0" applyNumberFormat="1" applyAlignment="1">
      <alignment horizontal="center"/>
    </xf>
    <xf numFmtId="166" fontId="1" fillId="0" borderId="0" xfId="0" applyNumberFormat="1" applyFont="1" applyAlignment="1">
      <alignment horizontal="center" wrapText="1"/>
    </xf>
    <xf numFmtId="0" fontId="0" fillId="0" borderId="1" xfId="0" applyBorder="1" applyAlignment="1">
      <alignment horizontal="center"/>
    </xf>
    <xf numFmtId="6" fontId="0" fillId="0" borderId="1" xfId="0" applyNumberFormat="1" applyBorder="1" applyAlignment="1">
      <alignment horizontal="center"/>
    </xf>
    <xf numFmtId="0" fontId="2" fillId="0" borderId="0" xfId="0" applyFont="1"/>
    <xf numFmtId="0" fontId="0" fillId="0" borderId="0" xfId="0" applyAlignment="1">
      <alignment wrapText="1"/>
    </xf>
    <xf numFmtId="6" fontId="4" fillId="0" borderId="0" xfId="0" applyNumberFormat="1" applyFont="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6" fontId="0" fillId="0" borderId="0" xfId="0" applyNumberFormat="1" applyAlignment="1">
      <alignment horizontal="center" vertical="center" wrapText="1"/>
    </xf>
    <xf numFmtId="0" fontId="0" fillId="0" borderId="0" xfId="0" applyAlignment="1">
      <alignment vertical="center" wrapText="1"/>
    </xf>
    <xf numFmtId="0" fontId="5" fillId="0" borderId="0" xfId="0" applyFont="1" applyAlignment="1">
      <alignment vertical="center" wrapText="1"/>
    </xf>
    <xf numFmtId="0" fontId="1" fillId="2" borderId="0" xfId="0" applyFont="1" applyFill="1" applyAlignment="1">
      <alignment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2CF65-3F97-4B3F-A12B-6C2556F3566B}">
  <dimension ref="B1:AA102"/>
  <sheetViews>
    <sheetView tabSelected="1" workbookViewId="0">
      <pane xSplit="1" ySplit="6" topLeftCell="B7" activePane="bottomRight" state="frozen"/>
      <selection pane="topRight" activeCell="B1" sqref="B1"/>
      <selection pane="bottomLeft" activeCell="A7" sqref="A7"/>
      <selection pane="bottomRight" activeCell="K106" sqref="K106"/>
    </sheetView>
  </sheetViews>
  <sheetFormatPr defaultRowHeight="14.4" x14ac:dyDescent="0.3"/>
  <cols>
    <col min="1" max="1" width="3" customWidth="1"/>
    <col min="2" max="2" width="12.21875" bestFit="1" customWidth="1"/>
    <col min="3" max="3" width="14.33203125" customWidth="1"/>
    <col min="4" max="5" width="8.88671875" style="2"/>
    <col min="6" max="6" width="9.21875" style="2" bestFit="1" customWidth="1"/>
    <col min="7" max="8" width="7.88671875" style="2" bestFit="1" customWidth="1"/>
    <col min="9" max="9" width="26.21875" bestFit="1" customWidth="1"/>
    <col min="10" max="10" width="16.33203125" style="2" customWidth="1"/>
    <col min="11" max="11" width="14.6640625" style="2" bestFit="1" customWidth="1"/>
    <col min="12" max="12" width="4.21875" style="2" bestFit="1" customWidth="1"/>
    <col min="13" max="13" width="20.109375" style="2" bestFit="1" customWidth="1"/>
    <col min="14" max="15" width="11.21875" style="2" customWidth="1"/>
    <col min="16" max="16" width="16.21875" style="2" customWidth="1"/>
    <col min="17" max="17" width="5.77734375" style="2" bestFit="1" customWidth="1"/>
    <col min="18" max="18" width="7.33203125" style="2" bestFit="1" customWidth="1"/>
    <col min="19" max="19" width="6.77734375" style="2" bestFit="1" customWidth="1"/>
    <col min="20" max="20" width="13.6640625" style="2" bestFit="1" customWidth="1"/>
    <col min="21" max="21" width="9.33203125" style="2" customWidth="1"/>
    <col min="22" max="22" width="11" style="2" customWidth="1"/>
    <col min="23" max="23" width="13.88671875" style="6" bestFit="1" customWidth="1"/>
    <col min="24" max="24" width="17" style="8" customWidth="1"/>
    <col min="25" max="25" width="17" style="10" customWidth="1"/>
    <col min="26" max="26" width="17" style="8" customWidth="1"/>
    <col min="27" max="27" width="17" style="10" customWidth="1"/>
  </cols>
  <sheetData>
    <row r="1" spans="2:27" ht="15" thickBot="1" x14ac:dyDescent="0.35">
      <c r="F1" s="2" t="s">
        <v>193</v>
      </c>
    </row>
    <row r="2" spans="2:27" ht="15" thickBot="1" x14ac:dyDescent="0.35">
      <c r="B2" s="12">
        <v>16</v>
      </c>
      <c r="C2" t="s">
        <v>0</v>
      </c>
    </row>
    <row r="3" spans="2:27" ht="15" thickBot="1" x14ac:dyDescent="0.35">
      <c r="B3" s="13">
        <v>250</v>
      </c>
      <c r="C3" t="s">
        <v>1</v>
      </c>
    </row>
    <row r="4" spans="2:27" ht="15" thickBot="1" x14ac:dyDescent="0.35">
      <c r="B4" s="13">
        <v>650</v>
      </c>
      <c r="C4" t="s">
        <v>303</v>
      </c>
    </row>
    <row r="6" spans="2:27" s="1" customFormat="1" ht="43.2" x14ac:dyDescent="0.3">
      <c r="B6" s="1" t="s">
        <v>2</v>
      </c>
      <c r="C6" s="1" t="s">
        <v>3</v>
      </c>
      <c r="D6" s="3" t="s">
        <v>4</v>
      </c>
      <c r="E6" s="3" t="s">
        <v>148</v>
      </c>
      <c r="F6" s="3" t="s">
        <v>194</v>
      </c>
      <c r="G6" s="3" t="s">
        <v>5</v>
      </c>
      <c r="H6" s="3" t="s">
        <v>51</v>
      </c>
      <c r="I6" s="1" t="s">
        <v>6</v>
      </c>
      <c r="J6" s="3" t="s">
        <v>14</v>
      </c>
      <c r="K6" s="3" t="s">
        <v>15</v>
      </c>
      <c r="L6" s="3" t="s">
        <v>30</v>
      </c>
      <c r="M6" s="3" t="s">
        <v>17</v>
      </c>
      <c r="N6" s="3" t="s">
        <v>27</v>
      </c>
      <c r="O6" s="3" t="s">
        <v>48</v>
      </c>
      <c r="P6" s="5" t="s">
        <v>302</v>
      </c>
      <c r="Q6" s="3" t="s">
        <v>10</v>
      </c>
      <c r="R6" s="3" t="s">
        <v>9</v>
      </c>
      <c r="S6" s="3" t="s">
        <v>11</v>
      </c>
      <c r="T6" s="3" t="s">
        <v>12</v>
      </c>
      <c r="U6" s="5" t="s">
        <v>98</v>
      </c>
      <c r="V6" s="5" t="s">
        <v>21</v>
      </c>
      <c r="W6" s="7" t="s">
        <v>53</v>
      </c>
      <c r="X6" s="9" t="s">
        <v>22</v>
      </c>
      <c r="Y6" s="11" t="s">
        <v>25</v>
      </c>
      <c r="Z6" s="9" t="s">
        <v>23</v>
      </c>
      <c r="AA6" s="11" t="s">
        <v>24</v>
      </c>
    </row>
    <row r="7" spans="2:27" x14ac:dyDescent="0.3">
      <c r="B7" t="s">
        <v>143</v>
      </c>
      <c r="C7" t="s">
        <v>144</v>
      </c>
      <c r="D7" s="4">
        <v>300</v>
      </c>
      <c r="E7" s="2" t="s">
        <v>149</v>
      </c>
      <c r="F7" s="2" t="s">
        <v>195</v>
      </c>
      <c r="G7" s="2">
        <v>2</v>
      </c>
      <c r="H7" s="2">
        <v>0</v>
      </c>
      <c r="I7" t="s">
        <v>59</v>
      </c>
      <c r="J7" s="2" t="s">
        <v>164</v>
      </c>
      <c r="K7" s="2" t="s">
        <v>285</v>
      </c>
      <c r="L7" s="2" t="s">
        <v>13</v>
      </c>
      <c r="M7" s="2" t="s">
        <v>13</v>
      </c>
      <c r="N7" s="2" t="s">
        <v>13</v>
      </c>
      <c r="O7" s="2" t="s">
        <v>13</v>
      </c>
      <c r="P7" s="2" t="s">
        <v>160</v>
      </c>
      <c r="Q7" s="2">
        <v>0</v>
      </c>
      <c r="R7" s="2">
        <v>2</v>
      </c>
      <c r="S7" s="2" t="s">
        <v>13</v>
      </c>
      <c r="T7" s="2" t="s">
        <v>43</v>
      </c>
      <c r="U7" s="2" t="s">
        <v>140</v>
      </c>
      <c r="V7" s="2" t="s">
        <v>13</v>
      </c>
      <c r="W7" s="6">
        <f t="shared" ref="W7:W38" si="0">IF(G7&gt;0,IF(V7="No",D7+(G7*$B$3),D7+(G7*$B$4)),"")</f>
        <v>800</v>
      </c>
      <c r="X7" s="8">
        <f t="shared" ref="X7:X38" si="1">IF(G7&gt;0,(G7-1)*$B$2,"")</f>
        <v>16</v>
      </c>
      <c r="Y7" s="10">
        <f t="shared" ref="Y7:Y38" si="2">IF(G7&gt;0,W7/X7,"")</f>
        <v>50</v>
      </c>
      <c r="Z7" s="8" t="str">
        <f t="shared" ref="Z7:Z38" si="3">IF(G7&gt;2,(G7-2)*$B$2,"")</f>
        <v/>
      </c>
      <c r="AA7" s="10" t="str">
        <f t="shared" ref="AA7:AA38" si="4">IF(ISNUMBER(Z7),W7/Z7,"")</f>
        <v/>
      </c>
    </row>
    <row r="8" spans="2:27" x14ac:dyDescent="0.3">
      <c r="B8" t="s">
        <v>143</v>
      </c>
      <c r="C8" t="s">
        <v>145</v>
      </c>
      <c r="D8" s="4">
        <v>460</v>
      </c>
      <c r="E8" s="2" t="s">
        <v>149</v>
      </c>
      <c r="F8" s="2" t="s">
        <v>195</v>
      </c>
      <c r="G8" s="2">
        <v>4</v>
      </c>
      <c r="H8" s="2">
        <v>0</v>
      </c>
      <c r="I8" t="s">
        <v>81</v>
      </c>
      <c r="J8" s="2" t="s">
        <v>286</v>
      </c>
      <c r="K8" s="2" t="s">
        <v>285</v>
      </c>
      <c r="L8" s="2" t="s">
        <v>13</v>
      </c>
      <c r="M8" s="2" t="s">
        <v>13</v>
      </c>
      <c r="N8" s="2" t="s">
        <v>13</v>
      </c>
      <c r="O8" s="2" t="s">
        <v>13</v>
      </c>
      <c r="P8" s="2" t="s">
        <v>160</v>
      </c>
      <c r="Q8" s="2">
        <v>0</v>
      </c>
      <c r="R8" s="2">
        <v>2</v>
      </c>
      <c r="S8" s="2" t="s">
        <v>13</v>
      </c>
      <c r="T8" s="2" t="s">
        <v>43</v>
      </c>
      <c r="U8" s="2" t="s">
        <v>140</v>
      </c>
      <c r="V8" s="2" t="s">
        <v>13</v>
      </c>
      <c r="W8" s="6">
        <f t="shared" si="0"/>
        <v>1460</v>
      </c>
      <c r="X8" s="8">
        <f t="shared" si="1"/>
        <v>48</v>
      </c>
      <c r="Y8" s="10">
        <f t="shared" si="2"/>
        <v>30.416666666666668</v>
      </c>
      <c r="Z8" s="8">
        <f t="shared" si="3"/>
        <v>32</v>
      </c>
      <c r="AA8" s="10">
        <f t="shared" si="4"/>
        <v>45.625</v>
      </c>
    </row>
    <row r="9" spans="2:27" x14ac:dyDescent="0.3">
      <c r="B9" t="s">
        <v>143</v>
      </c>
      <c r="C9" t="s">
        <v>146</v>
      </c>
      <c r="D9" s="4">
        <v>369</v>
      </c>
      <c r="E9" s="2" t="s">
        <v>149</v>
      </c>
      <c r="F9" s="2" t="s">
        <v>195</v>
      </c>
      <c r="G9" s="2">
        <v>2</v>
      </c>
      <c r="H9" s="2">
        <v>0</v>
      </c>
      <c r="I9" t="s">
        <v>121</v>
      </c>
      <c r="J9" s="2" t="s">
        <v>286</v>
      </c>
      <c r="K9" s="2" t="s">
        <v>283</v>
      </c>
      <c r="L9" s="2" t="s">
        <v>13</v>
      </c>
      <c r="M9" s="2" t="s">
        <v>13</v>
      </c>
      <c r="N9" s="2" t="s">
        <v>162</v>
      </c>
      <c r="O9" s="2" t="s">
        <v>13</v>
      </c>
      <c r="P9" s="2" t="s">
        <v>161</v>
      </c>
      <c r="Q9" s="2">
        <v>0</v>
      </c>
      <c r="R9" s="2">
        <v>2</v>
      </c>
      <c r="S9" s="2" t="s">
        <v>13</v>
      </c>
      <c r="T9" s="2" t="s">
        <v>43</v>
      </c>
      <c r="U9" s="2">
        <v>4</v>
      </c>
      <c r="V9" s="2" t="s">
        <v>13</v>
      </c>
      <c r="W9" s="6">
        <f t="shared" si="0"/>
        <v>869</v>
      </c>
      <c r="X9" s="8">
        <f t="shared" si="1"/>
        <v>16</v>
      </c>
      <c r="Y9" s="10">
        <f t="shared" si="2"/>
        <v>54.3125</v>
      </c>
      <c r="Z9" s="8" t="str">
        <f t="shared" si="3"/>
        <v/>
      </c>
      <c r="AA9" s="10" t="str">
        <f t="shared" si="4"/>
        <v/>
      </c>
    </row>
    <row r="10" spans="2:27" x14ac:dyDescent="0.3">
      <c r="B10" t="s">
        <v>143</v>
      </c>
      <c r="C10" t="s">
        <v>147</v>
      </c>
      <c r="D10" s="4">
        <v>529</v>
      </c>
      <c r="E10" s="2" t="s">
        <v>149</v>
      </c>
      <c r="F10" s="2" t="s">
        <v>195</v>
      </c>
      <c r="G10" s="2">
        <v>4</v>
      </c>
      <c r="H10" s="2">
        <v>0</v>
      </c>
      <c r="I10" t="s">
        <v>121</v>
      </c>
      <c r="J10" s="2" t="s">
        <v>286</v>
      </c>
      <c r="K10" s="2" t="s">
        <v>283</v>
      </c>
      <c r="L10" s="2" t="s">
        <v>13</v>
      </c>
      <c r="M10" s="2" t="s">
        <v>13</v>
      </c>
      <c r="N10" s="2" t="s">
        <v>162</v>
      </c>
      <c r="O10" s="2" t="s">
        <v>13</v>
      </c>
      <c r="P10" s="2" t="s">
        <v>161</v>
      </c>
      <c r="Q10" s="2">
        <v>0</v>
      </c>
      <c r="R10" s="2">
        <v>2</v>
      </c>
      <c r="S10" s="2" t="s">
        <v>13</v>
      </c>
      <c r="T10" s="2" t="s">
        <v>43</v>
      </c>
      <c r="U10" s="2">
        <v>4</v>
      </c>
      <c r="V10" s="2" t="s">
        <v>13</v>
      </c>
      <c r="W10" s="6">
        <f t="shared" si="0"/>
        <v>1529</v>
      </c>
      <c r="X10" s="8">
        <f t="shared" si="1"/>
        <v>48</v>
      </c>
      <c r="Y10" s="10">
        <f t="shared" si="2"/>
        <v>31.854166666666668</v>
      </c>
      <c r="Z10" s="8">
        <f t="shared" si="3"/>
        <v>32</v>
      </c>
      <c r="AA10" s="10">
        <f t="shared" si="4"/>
        <v>47.78125</v>
      </c>
    </row>
    <row r="11" spans="2:27" x14ac:dyDescent="0.3">
      <c r="B11" t="s">
        <v>143</v>
      </c>
      <c r="C11" t="s">
        <v>152</v>
      </c>
      <c r="D11" s="4">
        <v>1069</v>
      </c>
      <c r="E11" s="2" t="s">
        <v>149</v>
      </c>
      <c r="F11" s="2" t="s">
        <v>195</v>
      </c>
      <c r="G11" s="2">
        <v>8</v>
      </c>
      <c r="H11" s="2">
        <v>0</v>
      </c>
      <c r="I11" t="s">
        <v>136</v>
      </c>
      <c r="J11" s="2" t="s">
        <v>284</v>
      </c>
      <c r="K11" s="2" t="s">
        <v>291</v>
      </c>
      <c r="L11" s="2" t="s">
        <v>13</v>
      </c>
      <c r="M11" s="2" t="s">
        <v>13</v>
      </c>
      <c r="N11" s="2" t="s">
        <v>162</v>
      </c>
      <c r="O11" s="2" t="s">
        <v>13</v>
      </c>
      <c r="P11" s="2" t="s">
        <v>13</v>
      </c>
      <c r="Q11" s="2">
        <v>0</v>
      </c>
      <c r="R11" s="2">
        <v>2</v>
      </c>
      <c r="S11" s="2">
        <v>2</v>
      </c>
      <c r="T11" s="2" t="s">
        <v>13</v>
      </c>
      <c r="U11" s="2">
        <v>4</v>
      </c>
      <c r="V11" s="2" t="s">
        <v>13</v>
      </c>
      <c r="W11" s="6">
        <f t="shared" si="0"/>
        <v>3069</v>
      </c>
      <c r="X11" s="8">
        <f t="shared" si="1"/>
        <v>112</v>
      </c>
      <c r="Y11" s="10">
        <f t="shared" si="2"/>
        <v>27.401785714285715</v>
      </c>
      <c r="Z11" s="8">
        <f t="shared" si="3"/>
        <v>96</v>
      </c>
      <c r="AA11" s="10">
        <f t="shared" si="4"/>
        <v>31.96875</v>
      </c>
    </row>
    <row r="12" spans="2:27" x14ac:dyDescent="0.3">
      <c r="B12" t="s">
        <v>143</v>
      </c>
      <c r="C12" t="s">
        <v>153</v>
      </c>
      <c r="D12" s="4">
        <v>1219</v>
      </c>
      <c r="E12" s="2" t="s">
        <v>149</v>
      </c>
      <c r="F12" s="2" t="s">
        <v>195</v>
      </c>
      <c r="G12" s="2">
        <v>10</v>
      </c>
      <c r="H12" s="2">
        <v>0</v>
      </c>
      <c r="I12" t="s">
        <v>136</v>
      </c>
      <c r="J12" s="2" t="s">
        <v>284</v>
      </c>
      <c r="K12" s="2" t="s">
        <v>291</v>
      </c>
      <c r="L12" s="2" t="s">
        <v>13</v>
      </c>
      <c r="M12" s="2" t="s">
        <v>13</v>
      </c>
      <c r="N12" s="2" t="s">
        <v>162</v>
      </c>
      <c r="O12" s="2" t="s">
        <v>13</v>
      </c>
      <c r="P12" s="2" t="s">
        <v>13</v>
      </c>
      <c r="Q12" s="2">
        <v>0</v>
      </c>
      <c r="R12" s="2">
        <v>2</v>
      </c>
      <c r="S12" s="2">
        <v>2</v>
      </c>
      <c r="T12" s="2" t="s">
        <v>13</v>
      </c>
      <c r="U12" s="2">
        <v>4</v>
      </c>
      <c r="V12" s="2" t="s">
        <v>13</v>
      </c>
      <c r="W12" s="6">
        <f t="shared" si="0"/>
        <v>3719</v>
      </c>
      <c r="X12" s="8">
        <f t="shared" si="1"/>
        <v>144</v>
      </c>
      <c r="Y12" s="10">
        <f t="shared" si="2"/>
        <v>25.826388888888889</v>
      </c>
      <c r="Z12" s="8">
        <f t="shared" si="3"/>
        <v>128</v>
      </c>
      <c r="AA12" s="10">
        <f t="shared" si="4"/>
        <v>29.0546875</v>
      </c>
    </row>
    <row r="13" spans="2:27" x14ac:dyDescent="0.3">
      <c r="B13" t="s">
        <v>143</v>
      </c>
      <c r="C13" t="s">
        <v>154</v>
      </c>
      <c r="D13" s="4">
        <v>399</v>
      </c>
      <c r="E13" s="2" t="s">
        <v>149</v>
      </c>
      <c r="F13" s="2" t="s">
        <v>195</v>
      </c>
      <c r="G13" s="2">
        <v>2</v>
      </c>
      <c r="H13" s="2">
        <v>0</v>
      </c>
      <c r="I13" t="s">
        <v>81</v>
      </c>
      <c r="J13" s="2" t="s">
        <v>286</v>
      </c>
      <c r="K13" s="2" t="s">
        <v>285</v>
      </c>
      <c r="L13" s="2" t="s">
        <v>13</v>
      </c>
      <c r="M13" s="2" t="s">
        <v>13</v>
      </c>
      <c r="N13" s="2" t="s">
        <v>167</v>
      </c>
      <c r="O13" s="2" t="s">
        <v>13</v>
      </c>
      <c r="P13" s="2" t="s">
        <v>160</v>
      </c>
      <c r="Q13" s="2">
        <v>0</v>
      </c>
      <c r="R13" s="2">
        <v>2</v>
      </c>
      <c r="S13" s="2" t="s">
        <v>13</v>
      </c>
      <c r="T13" s="2" t="s">
        <v>43</v>
      </c>
      <c r="U13" s="2">
        <v>4</v>
      </c>
      <c r="V13" s="2" t="s">
        <v>13</v>
      </c>
      <c r="W13" s="6">
        <f t="shared" si="0"/>
        <v>899</v>
      </c>
      <c r="X13" s="8">
        <f t="shared" si="1"/>
        <v>16</v>
      </c>
      <c r="Y13" s="10">
        <f t="shared" si="2"/>
        <v>56.1875</v>
      </c>
      <c r="Z13" s="8" t="str">
        <f t="shared" si="3"/>
        <v/>
      </c>
      <c r="AA13" s="10" t="str">
        <f t="shared" si="4"/>
        <v/>
      </c>
    </row>
    <row r="14" spans="2:27" x14ac:dyDescent="0.3">
      <c r="B14" t="s">
        <v>143</v>
      </c>
      <c r="C14" t="s">
        <v>155</v>
      </c>
      <c r="D14" s="4">
        <v>554</v>
      </c>
      <c r="E14" s="2" t="s">
        <v>149</v>
      </c>
      <c r="F14" s="2" t="s">
        <v>195</v>
      </c>
      <c r="G14" s="2">
        <v>4</v>
      </c>
      <c r="H14" s="2">
        <v>0</v>
      </c>
      <c r="I14" t="s">
        <v>81</v>
      </c>
      <c r="J14" s="2" t="s">
        <v>286</v>
      </c>
      <c r="K14" s="2" t="s">
        <v>285</v>
      </c>
      <c r="L14" s="2" t="s">
        <v>13</v>
      </c>
      <c r="M14" s="2" t="s">
        <v>13</v>
      </c>
      <c r="N14" s="2" t="s">
        <v>167</v>
      </c>
      <c r="O14" s="2" t="s">
        <v>13</v>
      </c>
      <c r="P14" s="2" t="s">
        <v>160</v>
      </c>
      <c r="Q14" s="2">
        <v>0</v>
      </c>
      <c r="R14" s="2">
        <v>2</v>
      </c>
      <c r="S14" s="2" t="s">
        <v>13</v>
      </c>
      <c r="T14" s="2" t="s">
        <v>43</v>
      </c>
      <c r="U14" s="2">
        <v>4</v>
      </c>
      <c r="V14" s="2" t="s">
        <v>13</v>
      </c>
      <c r="W14" s="6">
        <f t="shared" si="0"/>
        <v>1554</v>
      </c>
      <c r="X14" s="8">
        <f t="shared" si="1"/>
        <v>48</v>
      </c>
      <c r="Y14" s="10">
        <f t="shared" si="2"/>
        <v>32.375</v>
      </c>
      <c r="Z14" s="8">
        <f t="shared" si="3"/>
        <v>32</v>
      </c>
      <c r="AA14" s="10">
        <f t="shared" si="4"/>
        <v>48.5625</v>
      </c>
    </row>
    <row r="15" spans="2:27" x14ac:dyDescent="0.3">
      <c r="B15" t="s">
        <v>143</v>
      </c>
      <c r="C15" t="s">
        <v>156</v>
      </c>
      <c r="D15" s="4">
        <v>459</v>
      </c>
      <c r="E15" s="2" t="s">
        <v>149</v>
      </c>
      <c r="F15" s="2" t="s">
        <v>195</v>
      </c>
      <c r="G15" s="2">
        <v>2</v>
      </c>
      <c r="H15" s="2">
        <v>0</v>
      </c>
      <c r="I15" t="s">
        <v>121</v>
      </c>
      <c r="J15" s="2" t="s">
        <v>286</v>
      </c>
      <c r="K15" s="2" t="s">
        <v>285</v>
      </c>
      <c r="L15" s="2" t="s">
        <v>13</v>
      </c>
      <c r="M15" s="2" t="s">
        <v>13</v>
      </c>
      <c r="N15" s="2" t="s">
        <v>162</v>
      </c>
      <c r="O15" s="2" t="s">
        <v>13</v>
      </c>
      <c r="P15" s="2" t="s">
        <v>161</v>
      </c>
      <c r="Q15" s="2">
        <v>0</v>
      </c>
      <c r="R15" s="2">
        <v>2</v>
      </c>
      <c r="S15" s="2" t="s">
        <v>13</v>
      </c>
      <c r="T15" s="2" t="s">
        <v>43</v>
      </c>
      <c r="U15" s="2">
        <v>4</v>
      </c>
      <c r="V15" s="2" t="s">
        <v>13</v>
      </c>
      <c r="W15" s="6">
        <f t="shared" si="0"/>
        <v>959</v>
      </c>
      <c r="X15" s="8">
        <f t="shared" si="1"/>
        <v>16</v>
      </c>
      <c r="Y15" s="10">
        <f t="shared" si="2"/>
        <v>59.9375</v>
      </c>
      <c r="Z15" s="8" t="str">
        <f t="shared" si="3"/>
        <v/>
      </c>
      <c r="AA15" s="10" t="str">
        <f t="shared" si="4"/>
        <v/>
      </c>
    </row>
    <row r="16" spans="2:27" x14ac:dyDescent="0.3">
      <c r="B16" t="s">
        <v>143</v>
      </c>
      <c r="C16" t="s">
        <v>157</v>
      </c>
      <c r="D16" s="4">
        <v>609</v>
      </c>
      <c r="E16" s="2" t="s">
        <v>149</v>
      </c>
      <c r="F16" s="2" t="s">
        <v>195</v>
      </c>
      <c r="G16" s="2">
        <v>4</v>
      </c>
      <c r="H16" s="2">
        <v>0</v>
      </c>
      <c r="I16" t="s">
        <v>121</v>
      </c>
      <c r="J16" s="2" t="s">
        <v>286</v>
      </c>
      <c r="K16" s="2" t="s">
        <v>285</v>
      </c>
      <c r="L16" s="2" t="s">
        <v>13</v>
      </c>
      <c r="M16" s="2" t="s">
        <v>13</v>
      </c>
      <c r="N16" s="2" t="s">
        <v>162</v>
      </c>
      <c r="O16" s="2" t="s">
        <v>13</v>
      </c>
      <c r="P16" s="2" t="s">
        <v>161</v>
      </c>
      <c r="Q16" s="2">
        <v>0</v>
      </c>
      <c r="R16" s="2">
        <v>2</v>
      </c>
      <c r="S16" s="2" t="s">
        <v>13</v>
      </c>
      <c r="T16" s="2" t="s">
        <v>43</v>
      </c>
      <c r="U16" s="2">
        <v>4</v>
      </c>
      <c r="V16" s="2" t="s">
        <v>13</v>
      </c>
      <c r="W16" s="6">
        <f t="shared" si="0"/>
        <v>1609</v>
      </c>
      <c r="X16" s="8">
        <f t="shared" si="1"/>
        <v>48</v>
      </c>
      <c r="Y16" s="10">
        <f t="shared" si="2"/>
        <v>33.520833333333336</v>
      </c>
      <c r="Z16" s="8">
        <f t="shared" si="3"/>
        <v>32</v>
      </c>
      <c r="AA16" s="10">
        <f t="shared" si="4"/>
        <v>50.28125</v>
      </c>
    </row>
    <row r="17" spans="2:27" x14ac:dyDescent="0.3">
      <c r="B17" t="s">
        <v>143</v>
      </c>
      <c r="C17" t="s">
        <v>158</v>
      </c>
      <c r="D17" s="4">
        <v>809</v>
      </c>
      <c r="E17" s="2" t="s">
        <v>149</v>
      </c>
      <c r="F17" s="2" t="s">
        <v>195</v>
      </c>
      <c r="G17" s="2">
        <v>6</v>
      </c>
      <c r="H17" s="2">
        <v>0</v>
      </c>
      <c r="I17" t="s">
        <v>121</v>
      </c>
      <c r="J17" s="2" t="s">
        <v>286</v>
      </c>
      <c r="K17" s="2" t="s">
        <v>285</v>
      </c>
      <c r="L17" s="2" t="s">
        <v>13</v>
      </c>
      <c r="M17" s="2" t="s">
        <v>13</v>
      </c>
      <c r="N17" s="2" t="s">
        <v>162</v>
      </c>
      <c r="O17" s="2" t="s">
        <v>13</v>
      </c>
      <c r="P17" s="2" t="s">
        <v>161</v>
      </c>
      <c r="Q17" s="2">
        <v>0</v>
      </c>
      <c r="R17" s="2">
        <v>2</v>
      </c>
      <c r="S17" s="2" t="s">
        <v>13</v>
      </c>
      <c r="T17" s="2" t="s">
        <v>43</v>
      </c>
      <c r="U17" s="2">
        <v>4</v>
      </c>
      <c r="V17" s="2" t="s">
        <v>13</v>
      </c>
      <c r="W17" s="6">
        <f t="shared" si="0"/>
        <v>2309</v>
      </c>
      <c r="X17" s="8">
        <f t="shared" si="1"/>
        <v>80</v>
      </c>
      <c r="Y17" s="10">
        <f t="shared" si="2"/>
        <v>28.862500000000001</v>
      </c>
      <c r="Z17" s="8">
        <f t="shared" si="3"/>
        <v>64</v>
      </c>
      <c r="AA17" s="10">
        <f t="shared" si="4"/>
        <v>36.078125</v>
      </c>
    </row>
    <row r="18" spans="2:27" x14ac:dyDescent="0.3">
      <c r="B18" t="s">
        <v>143</v>
      </c>
      <c r="C18" t="s">
        <v>159</v>
      </c>
      <c r="D18" s="4">
        <v>2399</v>
      </c>
      <c r="E18" s="2" t="s">
        <v>151</v>
      </c>
      <c r="F18" s="2" t="s">
        <v>195</v>
      </c>
      <c r="G18" s="2">
        <v>10</v>
      </c>
      <c r="H18" s="2">
        <v>0</v>
      </c>
      <c r="I18" t="s">
        <v>166</v>
      </c>
      <c r="J18" s="2" t="s">
        <v>284</v>
      </c>
      <c r="K18" s="2" t="s">
        <v>291</v>
      </c>
      <c r="L18" s="2" t="s">
        <v>16</v>
      </c>
      <c r="M18" s="2" t="s">
        <v>13</v>
      </c>
      <c r="N18" s="2" t="s">
        <v>168</v>
      </c>
      <c r="O18" s="2" t="s">
        <v>13</v>
      </c>
      <c r="P18" s="2" t="s">
        <v>13</v>
      </c>
      <c r="Q18" s="2">
        <v>0</v>
      </c>
      <c r="R18" s="2">
        <v>3</v>
      </c>
      <c r="S18" s="2">
        <v>1</v>
      </c>
      <c r="T18" s="2" t="s">
        <v>13</v>
      </c>
      <c r="U18" s="2">
        <v>4</v>
      </c>
      <c r="V18" s="2" t="s">
        <v>13</v>
      </c>
      <c r="W18" s="6">
        <f t="shared" si="0"/>
        <v>4899</v>
      </c>
      <c r="X18" s="8">
        <f t="shared" si="1"/>
        <v>144</v>
      </c>
      <c r="Y18" s="10">
        <f t="shared" si="2"/>
        <v>34.020833333333336</v>
      </c>
      <c r="Z18" s="8">
        <f t="shared" si="3"/>
        <v>128</v>
      </c>
      <c r="AA18" s="10">
        <f t="shared" si="4"/>
        <v>38.2734375</v>
      </c>
    </row>
    <row r="19" spans="2:27" x14ac:dyDescent="0.3">
      <c r="B19" t="s">
        <v>44</v>
      </c>
      <c r="C19" t="s">
        <v>120</v>
      </c>
      <c r="D19" s="4">
        <v>600</v>
      </c>
      <c r="E19" s="4" t="s">
        <v>150</v>
      </c>
      <c r="F19" s="4" t="s">
        <v>199</v>
      </c>
      <c r="G19" s="2">
        <v>2</v>
      </c>
      <c r="H19" s="2">
        <v>0</v>
      </c>
      <c r="I19" t="s">
        <v>121</v>
      </c>
      <c r="J19" s="2" t="s">
        <v>79</v>
      </c>
      <c r="K19" s="2" t="s">
        <v>78</v>
      </c>
      <c r="L19" s="2" t="s">
        <v>13</v>
      </c>
      <c r="M19" s="2" t="s">
        <v>13</v>
      </c>
      <c r="N19" s="2" t="s">
        <v>13</v>
      </c>
      <c r="O19" s="2" t="s">
        <v>13</v>
      </c>
      <c r="P19" s="2" t="s">
        <v>83</v>
      </c>
      <c r="Q19" s="2">
        <v>0</v>
      </c>
      <c r="R19" s="2">
        <v>2</v>
      </c>
      <c r="S19" s="2" t="s">
        <v>13</v>
      </c>
      <c r="T19" s="2" t="s">
        <v>43</v>
      </c>
      <c r="U19" s="2">
        <v>8</v>
      </c>
      <c r="V19" s="2" t="s">
        <v>13</v>
      </c>
      <c r="W19" s="6">
        <f t="shared" si="0"/>
        <v>1100</v>
      </c>
      <c r="X19" s="8">
        <f t="shared" si="1"/>
        <v>16</v>
      </c>
      <c r="Y19" s="10">
        <f t="shared" si="2"/>
        <v>68.75</v>
      </c>
      <c r="Z19" s="8" t="str">
        <f t="shared" si="3"/>
        <v/>
      </c>
      <c r="AA19" s="10" t="str">
        <f t="shared" si="4"/>
        <v/>
      </c>
    </row>
    <row r="20" spans="2:27" x14ac:dyDescent="0.3">
      <c r="B20" t="s">
        <v>44</v>
      </c>
      <c r="C20" t="s">
        <v>117</v>
      </c>
      <c r="D20" s="4">
        <v>740</v>
      </c>
      <c r="E20" s="4" t="s">
        <v>150</v>
      </c>
      <c r="F20" s="4" t="s">
        <v>199</v>
      </c>
      <c r="G20" s="2">
        <v>2</v>
      </c>
      <c r="H20" s="2">
        <v>0</v>
      </c>
      <c r="I20" t="s">
        <v>118</v>
      </c>
      <c r="J20" s="2" t="s">
        <v>285</v>
      </c>
      <c r="K20" s="2" t="s">
        <v>285</v>
      </c>
      <c r="L20" s="2" t="s">
        <v>13</v>
      </c>
      <c r="M20" s="2" t="s">
        <v>13</v>
      </c>
      <c r="N20" s="2" t="s">
        <v>119</v>
      </c>
      <c r="O20" s="2" t="s">
        <v>13</v>
      </c>
      <c r="P20" s="2" t="s">
        <v>83</v>
      </c>
      <c r="Q20" s="2">
        <v>0</v>
      </c>
      <c r="R20" s="2">
        <v>0</v>
      </c>
      <c r="S20" s="2">
        <v>1</v>
      </c>
      <c r="T20" s="2" t="s">
        <v>43</v>
      </c>
      <c r="U20" s="2">
        <v>2</v>
      </c>
      <c r="V20" s="2" t="s">
        <v>13</v>
      </c>
      <c r="W20" s="6">
        <f t="shared" si="0"/>
        <v>1240</v>
      </c>
      <c r="X20" s="8">
        <f t="shared" si="1"/>
        <v>16</v>
      </c>
      <c r="Y20" s="10">
        <f t="shared" si="2"/>
        <v>77.5</v>
      </c>
      <c r="Z20" s="8" t="str">
        <f t="shared" si="3"/>
        <v/>
      </c>
      <c r="AA20" s="10" t="str">
        <f t="shared" si="4"/>
        <v/>
      </c>
    </row>
    <row r="21" spans="2:27" x14ac:dyDescent="0.3">
      <c r="B21" t="s">
        <v>44</v>
      </c>
      <c r="C21" t="s">
        <v>86</v>
      </c>
      <c r="D21" s="4">
        <v>1850</v>
      </c>
      <c r="E21" s="4" t="s">
        <v>150</v>
      </c>
      <c r="F21" s="4" t="s">
        <v>200</v>
      </c>
      <c r="G21" s="2">
        <v>12</v>
      </c>
      <c r="H21" s="2">
        <v>4</v>
      </c>
      <c r="I21" t="s">
        <v>87</v>
      </c>
      <c r="J21" s="2" t="s">
        <v>284</v>
      </c>
      <c r="K21" s="2" t="s">
        <v>292</v>
      </c>
      <c r="L21" s="2" t="s">
        <v>70</v>
      </c>
      <c r="M21" s="2" t="s">
        <v>88</v>
      </c>
      <c r="N21" s="2" t="s">
        <v>61</v>
      </c>
      <c r="O21" s="2" t="s">
        <v>13</v>
      </c>
      <c r="P21" s="2" t="s">
        <v>13</v>
      </c>
      <c r="Q21" s="2">
        <v>0</v>
      </c>
      <c r="R21" s="2">
        <v>2</v>
      </c>
      <c r="S21" s="4">
        <v>109</v>
      </c>
      <c r="T21" s="2" t="s">
        <v>57</v>
      </c>
      <c r="U21" s="2">
        <v>8</v>
      </c>
      <c r="V21" s="2" t="s">
        <v>13</v>
      </c>
      <c r="W21" s="6">
        <f t="shared" si="0"/>
        <v>4850</v>
      </c>
      <c r="X21" s="8">
        <f t="shared" si="1"/>
        <v>176</v>
      </c>
      <c r="Y21" s="10">
        <f t="shared" si="2"/>
        <v>27.556818181818183</v>
      </c>
      <c r="Z21" s="8">
        <f t="shared" si="3"/>
        <v>160</v>
      </c>
      <c r="AA21" s="10">
        <f t="shared" si="4"/>
        <v>30.3125</v>
      </c>
    </row>
    <row r="22" spans="2:27" x14ac:dyDescent="0.3">
      <c r="B22" t="s">
        <v>44</v>
      </c>
      <c r="C22" t="s">
        <v>115</v>
      </c>
      <c r="D22" s="4">
        <v>300</v>
      </c>
      <c r="E22" s="4" t="s">
        <v>150</v>
      </c>
      <c r="F22" s="4" t="s">
        <v>199</v>
      </c>
      <c r="G22" s="2">
        <v>2</v>
      </c>
      <c r="H22" s="2">
        <v>0</v>
      </c>
      <c r="I22" t="s">
        <v>59</v>
      </c>
      <c r="J22" s="2" t="s">
        <v>294</v>
      </c>
      <c r="K22" s="2" t="s">
        <v>285</v>
      </c>
      <c r="L22" s="2" t="s">
        <v>13</v>
      </c>
      <c r="M22" s="2" t="s">
        <v>116</v>
      </c>
      <c r="N22" s="2" t="s">
        <v>33</v>
      </c>
      <c r="O22" s="2" t="s">
        <v>13</v>
      </c>
      <c r="P22" s="2" t="s">
        <v>83</v>
      </c>
      <c r="Q22" s="2">
        <v>1</v>
      </c>
      <c r="R22" s="2">
        <v>0</v>
      </c>
      <c r="S22" s="4">
        <v>109</v>
      </c>
      <c r="T22" s="2" t="s">
        <v>43</v>
      </c>
      <c r="U22" s="2">
        <v>8</v>
      </c>
      <c r="V22" s="2" t="s">
        <v>13</v>
      </c>
      <c r="W22" s="6">
        <f t="shared" si="0"/>
        <v>800</v>
      </c>
      <c r="X22" s="8">
        <f t="shared" si="1"/>
        <v>16</v>
      </c>
      <c r="Y22" s="10">
        <f t="shared" si="2"/>
        <v>50</v>
      </c>
      <c r="Z22" s="8" t="str">
        <f t="shared" si="3"/>
        <v/>
      </c>
      <c r="AA22" s="10" t="str">
        <f t="shared" si="4"/>
        <v/>
      </c>
    </row>
    <row r="23" spans="2:27" x14ac:dyDescent="0.3">
      <c r="B23" t="s">
        <v>44</v>
      </c>
      <c r="C23" t="s">
        <v>91</v>
      </c>
      <c r="D23" s="4">
        <v>510</v>
      </c>
      <c r="E23" s="4" t="s">
        <v>150</v>
      </c>
      <c r="F23" s="4" t="s">
        <v>199</v>
      </c>
      <c r="G23" s="2">
        <v>2</v>
      </c>
      <c r="H23" s="2">
        <v>0</v>
      </c>
      <c r="I23" t="s">
        <v>90</v>
      </c>
      <c r="J23" s="2" t="s">
        <v>79</v>
      </c>
      <c r="K23" s="2" t="s">
        <v>78</v>
      </c>
      <c r="L23" s="2" t="s">
        <v>13</v>
      </c>
      <c r="M23" s="2" t="s">
        <v>13</v>
      </c>
      <c r="N23" s="2" t="s">
        <v>61</v>
      </c>
      <c r="O23" s="2" t="s">
        <v>13</v>
      </c>
      <c r="P23" s="2" t="s">
        <v>84</v>
      </c>
      <c r="Q23" s="2">
        <v>0</v>
      </c>
      <c r="R23" s="2">
        <v>2</v>
      </c>
      <c r="S23" s="2" t="s">
        <v>13</v>
      </c>
      <c r="T23" s="2" t="s">
        <v>43</v>
      </c>
      <c r="U23" s="2">
        <v>8</v>
      </c>
      <c r="V23" s="2" t="s">
        <v>13</v>
      </c>
      <c r="W23" s="6">
        <f t="shared" si="0"/>
        <v>1010</v>
      </c>
      <c r="X23" s="8">
        <f t="shared" si="1"/>
        <v>16</v>
      </c>
      <c r="Y23" s="10">
        <f t="shared" si="2"/>
        <v>63.125</v>
      </c>
      <c r="Z23" s="8" t="str">
        <f t="shared" si="3"/>
        <v/>
      </c>
      <c r="AA23" s="10" t="str">
        <f t="shared" si="4"/>
        <v/>
      </c>
    </row>
    <row r="24" spans="2:27" x14ac:dyDescent="0.3">
      <c r="B24" t="s">
        <v>44</v>
      </c>
      <c r="C24" t="s">
        <v>112</v>
      </c>
      <c r="D24" s="4">
        <v>370</v>
      </c>
      <c r="E24" s="4" t="s">
        <v>150</v>
      </c>
      <c r="F24" s="4" t="s">
        <v>199</v>
      </c>
      <c r="G24" s="2">
        <v>2</v>
      </c>
      <c r="H24" s="2">
        <v>0</v>
      </c>
      <c r="I24" t="s">
        <v>111</v>
      </c>
      <c r="J24" s="2" t="s">
        <v>294</v>
      </c>
      <c r="K24" s="2" t="s">
        <v>283</v>
      </c>
      <c r="L24" s="2" t="s">
        <v>13</v>
      </c>
      <c r="M24" s="2" t="s">
        <v>75</v>
      </c>
      <c r="N24" s="2" t="s">
        <v>74</v>
      </c>
      <c r="O24" s="2" t="s">
        <v>13</v>
      </c>
      <c r="P24" s="2" t="s">
        <v>85</v>
      </c>
      <c r="Q24" s="2">
        <v>0</v>
      </c>
      <c r="R24" s="2">
        <v>1</v>
      </c>
      <c r="S24" s="2" t="s">
        <v>13</v>
      </c>
      <c r="T24" s="2" t="s">
        <v>43</v>
      </c>
      <c r="U24" s="2">
        <v>8</v>
      </c>
      <c r="V24" s="2" t="s">
        <v>13</v>
      </c>
      <c r="W24" s="6">
        <f t="shared" si="0"/>
        <v>870</v>
      </c>
      <c r="X24" s="8">
        <f t="shared" si="1"/>
        <v>16</v>
      </c>
      <c r="Y24" s="10">
        <f t="shared" si="2"/>
        <v>54.375</v>
      </c>
      <c r="Z24" s="8" t="str">
        <f t="shared" si="3"/>
        <v/>
      </c>
      <c r="AA24" s="10" t="str">
        <f t="shared" si="4"/>
        <v/>
      </c>
    </row>
    <row r="25" spans="2:27" x14ac:dyDescent="0.3">
      <c r="B25" t="s">
        <v>44</v>
      </c>
      <c r="C25" t="s">
        <v>77</v>
      </c>
      <c r="D25" s="4">
        <v>440</v>
      </c>
      <c r="E25" s="4" t="s">
        <v>150</v>
      </c>
      <c r="F25" s="4" t="s">
        <v>199</v>
      </c>
      <c r="G25" s="2">
        <v>2</v>
      </c>
      <c r="H25" s="2">
        <v>0</v>
      </c>
      <c r="I25" t="s">
        <v>73</v>
      </c>
      <c r="J25" s="2" t="s">
        <v>79</v>
      </c>
      <c r="K25" s="2" t="s">
        <v>78</v>
      </c>
      <c r="L25" s="2" t="s">
        <v>13</v>
      </c>
      <c r="M25" s="2" t="s">
        <v>75</v>
      </c>
      <c r="N25" s="2" t="s">
        <v>74</v>
      </c>
      <c r="O25" s="2" t="s">
        <v>13</v>
      </c>
      <c r="P25" s="2" t="s">
        <v>85</v>
      </c>
      <c r="Q25" s="2">
        <v>0</v>
      </c>
      <c r="R25" s="2">
        <v>2</v>
      </c>
      <c r="S25" s="4">
        <v>109</v>
      </c>
      <c r="T25" s="2" t="s">
        <v>43</v>
      </c>
      <c r="U25" s="2">
        <v>8</v>
      </c>
      <c r="V25" s="2" t="s">
        <v>13</v>
      </c>
      <c r="W25" s="6">
        <f t="shared" si="0"/>
        <v>940</v>
      </c>
      <c r="X25" s="8">
        <f t="shared" si="1"/>
        <v>16</v>
      </c>
      <c r="Y25" s="10">
        <f t="shared" si="2"/>
        <v>58.75</v>
      </c>
      <c r="Z25" s="8" t="str">
        <f t="shared" si="3"/>
        <v/>
      </c>
      <c r="AA25" s="10" t="str">
        <f t="shared" si="4"/>
        <v/>
      </c>
    </row>
    <row r="26" spans="2:27" x14ac:dyDescent="0.3">
      <c r="B26" t="s">
        <v>44</v>
      </c>
      <c r="C26" t="s">
        <v>114</v>
      </c>
      <c r="D26" s="4">
        <v>450</v>
      </c>
      <c r="E26" s="4" t="s">
        <v>150</v>
      </c>
      <c r="F26" s="4" t="s">
        <v>199</v>
      </c>
      <c r="G26" s="2">
        <v>3</v>
      </c>
      <c r="H26" s="2">
        <v>0</v>
      </c>
      <c r="I26" t="s">
        <v>73</v>
      </c>
      <c r="J26" s="2" t="s">
        <v>287</v>
      </c>
      <c r="K26" s="2" t="s">
        <v>283</v>
      </c>
      <c r="L26" s="2" t="s">
        <v>13</v>
      </c>
      <c r="M26" s="2" t="s">
        <v>13</v>
      </c>
      <c r="N26" s="2" t="s">
        <v>61</v>
      </c>
      <c r="O26" s="2" t="s">
        <v>13</v>
      </c>
      <c r="P26" s="2" t="s">
        <v>84</v>
      </c>
      <c r="Q26" s="2">
        <v>0</v>
      </c>
      <c r="R26" s="2">
        <v>1</v>
      </c>
      <c r="S26" s="2" t="s">
        <v>13</v>
      </c>
      <c r="T26" s="2" t="s">
        <v>43</v>
      </c>
      <c r="U26" s="2">
        <v>8</v>
      </c>
      <c r="V26" s="2" t="s">
        <v>13</v>
      </c>
      <c r="W26" s="6">
        <f t="shared" si="0"/>
        <v>1200</v>
      </c>
      <c r="X26" s="8">
        <f t="shared" si="1"/>
        <v>32</v>
      </c>
      <c r="Y26" s="10">
        <f t="shared" si="2"/>
        <v>37.5</v>
      </c>
      <c r="Z26" s="8">
        <f t="shared" si="3"/>
        <v>16</v>
      </c>
      <c r="AA26" s="10">
        <f t="shared" si="4"/>
        <v>75</v>
      </c>
    </row>
    <row r="27" spans="2:27" x14ac:dyDescent="0.3">
      <c r="B27" t="s">
        <v>44</v>
      </c>
      <c r="C27" t="s">
        <v>113</v>
      </c>
      <c r="D27" s="4">
        <v>490</v>
      </c>
      <c r="E27" s="4" t="s">
        <v>150</v>
      </c>
      <c r="F27" s="4" t="s">
        <v>199</v>
      </c>
      <c r="G27" s="2">
        <v>3</v>
      </c>
      <c r="H27" s="2">
        <v>0</v>
      </c>
      <c r="I27" t="s">
        <v>73</v>
      </c>
      <c r="J27" s="2" t="s">
        <v>79</v>
      </c>
      <c r="K27" s="2" t="s">
        <v>78</v>
      </c>
      <c r="L27" s="2" t="s">
        <v>13</v>
      </c>
      <c r="M27" s="2" t="s">
        <v>13</v>
      </c>
      <c r="N27" s="2" t="s">
        <v>61</v>
      </c>
      <c r="O27" s="2" t="s">
        <v>13</v>
      </c>
      <c r="P27" s="2" t="s">
        <v>84</v>
      </c>
      <c r="Q27" s="2">
        <v>0</v>
      </c>
      <c r="R27" s="2">
        <v>1</v>
      </c>
      <c r="S27" s="2" t="s">
        <v>13</v>
      </c>
      <c r="T27" s="2" t="s">
        <v>43</v>
      </c>
      <c r="U27" s="2">
        <v>8</v>
      </c>
      <c r="V27" s="2" t="s">
        <v>13</v>
      </c>
      <c r="W27" s="6">
        <f t="shared" si="0"/>
        <v>1240</v>
      </c>
      <c r="X27" s="8">
        <f t="shared" si="1"/>
        <v>32</v>
      </c>
      <c r="Y27" s="10">
        <f t="shared" si="2"/>
        <v>38.75</v>
      </c>
      <c r="Z27" s="8">
        <f t="shared" si="3"/>
        <v>16</v>
      </c>
      <c r="AA27" s="10">
        <f t="shared" si="4"/>
        <v>77.5</v>
      </c>
    </row>
    <row r="28" spans="2:27" x14ac:dyDescent="0.3">
      <c r="B28" t="s">
        <v>44</v>
      </c>
      <c r="C28" t="s">
        <v>80</v>
      </c>
      <c r="D28" s="4">
        <v>590</v>
      </c>
      <c r="E28" s="4" t="s">
        <v>150</v>
      </c>
      <c r="F28" s="4" t="s">
        <v>199</v>
      </c>
      <c r="G28" s="2">
        <v>4</v>
      </c>
      <c r="H28" s="2">
        <v>0</v>
      </c>
      <c r="I28" t="s">
        <v>81</v>
      </c>
      <c r="J28" s="2" t="s">
        <v>286</v>
      </c>
      <c r="K28" s="2" t="s">
        <v>285</v>
      </c>
      <c r="L28" s="2" t="s">
        <v>13</v>
      </c>
      <c r="M28" s="2" t="s">
        <v>82</v>
      </c>
      <c r="N28" s="2" t="s">
        <v>33</v>
      </c>
      <c r="O28" s="2" t="s">
        <v>13</v>
      </c>
      <c r="P28" s="2" t="s">
        <v>83</v>
      </c>
      <c r="Q28" s="2">
        <v>0</v>
      </c>
      <c r="R28" s="2">
        <v>2</v>
      </c>
      <c r="S28" s="4">
        <v>109</v>
      </c>
      <c r="T28" s="2" t="s">
        <v>43</v>
      </c>
      <c r="U28" s="2">
        <v>4</v>
      </c>
      <c r="V28" s="2" t="s">
        <v>13</v>
      </c>
      <c r="W28" s="6">
        <f t="shared" si="0"/>
        <v>1590</v>
      </c>
      <c r="X28" s="8">
        <f t="shared" si="1"/>
        <v>48</v>
      </c>
      <c r="Y28" s="10">
        <f t="shared" si="2"/>
        <v>33.125</v>
      </c>
      <c r="Z28" s="8">
        <f t="shared" si="3"/>
        <v>32</v>
      </c>
      <c r="AA28" s="10">
        <f t="shared" si="4"/>
        <v>49.6875</v>
      </c>
    </row>
    <row r="29" spans="2:27" x14ac:dyDescent="0.3">
      <c r="B29" t="s">
        <v>44</v>
      </c>
      <c r="C29" t="s">
        <v>89</v>
      </c>
      <c r="D29" s="4">
        <v>640</v>
      </c>
      <c r="E29" s="4" t="s">
        <v>150</v>
      </c>
      <c r="F29" s="4" t="s">
        <v>199</v>
      </c>
      <c r="G29" s="2">
        <v>4</v>
      </c>
      <c r="H29" s="2">
        <v>0</v>
      </c>
      <c r="I29" t="s">
        <v>90</v>
      </c>
      <c r="J29" s="2" t="s">
        <v>79</v>
      </c>
      <c r="K29" s="2" t="s">
        <v>78</v>
      </c>
      <c r="L29" s="2" t="s">
        <v>13</v>
      </c>
      <c r="M29" s="2" t="s">
        <v>13</v>
      </c>
      <c r="N29" s="2" t="s">
        <v>61</v>
      </c>
      <c r="O29" s="2" t="s">
        <v>13</v>
      </c>
      <c r="P29" s="2" t="s">
        <v>84</v>
      </c>
      <c r="Q29" s="2">
        <v>0</v>
      </c>
      <c r="R29" s="2">
        <v>2</v>
      </c>
      <c r="S29" s="2" t="s">
        <v>13</v>
      </c>
      <c r="T29" s="2" t="s">
        <v>43</v>
      </c>
      <c r="U29" s="2">
        <v>8</v>
      </c>
      <c r="V29" s="2" t="s">
        <v>13</v>
      </c>
      <c r="W29" s="6">
        <f t="shared" si="0"/>
        <v>1640</v>
      </c>
      <c r="X29" s="8">
        <f t="shared" si="1"/>
        <v>48</v>
      </c>
      <c r="Y29" s="10">
        <f t="shared" si="2"/>
        <v>34.166666666666664</v>
      </c>
      <c r="Z29" s="8">
        <f t="shared" si="3"/>
        <v>32</v>
      </c>
      <c r="AA29" s="10">
        <f t="shared" si="4"/>
        <v>51.25</v>
      </c>
    </row>
    <row r="30" spans="2:27" x14ac:dyDescent="0.3">
      <c r="B30" t="s">
        <v>44</v>
      </c>
      <c r="C30" t="s">
        <v>110</v>
      </c>
      <c r="D30" s="4">
        <v>470</v>
      </c>
      <c r="E30" s="4" t="s">
        <v>150</v>
      </c>
      <c r="F30" s="4" t="s">
        <v>199</v>
      </c>
      <c r="G30" s="2">
        <v>4</v>
      </c>
      <c r="H30" s="2">
        <v>0</v>
      </c>
      <c r="I30" t="s">
        <v>111</v>
      </c>
      <c r="J30" s="2" t="s">
        <v>294</v>
      </c>
      <c r="K30" s="2" t="s">
        <v>283</v>
      </c>
      <c r="L30" s="2" t="s">
        <v>13</v>
      </c>
      <c r="M30" s="2" t="s">
        <v>75</v>
      </c>
      <c r="N30" s="2" t="s">
        <v>74</v>
      </c>
      <c r="O30" s="2" t="s">
        <v>13</v>
      </c>
      <c r="P30" s="2" t="s">
        <v>85</v>
      </c>
      <c r="Q30" s="2">
        <v>0</v>
      </c>
      <c r="R30" s="2">
        <v>1</v>
      </c>
      <c r="S30" s="2" t="s">
        <v>13</v>
      </c>
      <c r="T30" s="2" t="s">
        <v>43</v>
      </c>
      <c r="U30" s="2">
        <v>8</v>
      </c>
      <c r="V30" s="2" t="s">
        <v>13</v>
      </c>
      <c r="W30" s="6">
        <f t="shared" si="0"/>
        <v>1470</v>
      </c>
      <c r="X30" s="8">
        <f t="shared" si="1"/>
        <v>48</v>
      </c>
      <c r="Y30" s="10">
        <f t="shared" si="2"/>
        <v>30.625</v>
      </c>
      <c r="Z30" s="8">
        <f t="shared" si="3"/>
        <v>32</v>
      </c>
      <c r="AA30" s="10">
        <f t="shared" si="4"/>
        <v>45.9375</v>
      </c>
    </row>
    <row r="31" spans="2:27" x14ac:dyDescent="0.3">
      <c r="B31" t="s">
        <v>44</v>
      </c>
      <c r="C31" t="s">
        <v>76</v>
      </c>
      <c r="D31" s="4">
        <v>550</v>
      </c>
      <c r="E31" s="4" t="s">
        <v>150</v>
      </c>
      <c r="F31" s="4" t="s">
        <v>199</v>
      </c>
      <c r="G31" s="2">
        <v>4</v>
      </c>
      <c r="H31" s="2">
        <v>0</v>
      </c>
      <c r="I31" t="s">
        <v>73</v>
      </c>
      <c r="J31" s="2" t="s">
        <v>286</v>
      </c>
      <c r="K31" s="2" t="s">
        <v>283</v>
      </c>
      <c r="L31" s="2" t="s">
        <v>13</v>
      </c>
      <c r="M31" s="2" t="s">
        <v>75</v>
      </c>
      <c r="N31" s="2" t="s">
        <v>74</v>
      </c>
      <c r="O31" s="2" t="s">
        <v>13</v>
      </c>
      <c r="P31" s="2" t="s">
        <v>85</v>
      </c>
      <c r="Q31" s="2">
        <v>0</v>
      </c>
      <c r="R31" s="2">
        <v>2</v>
      </c>
      <c r="S31" s="4">
        <v>109</v>
      </c>
      <c r="T31" s="2" t="s">
        <v>43</v>
      </c>
      <c r="U31" s="2">
        <v>8</v>
      </c>
      <c r="V31" s="2" t="s">
        <v>13</v>
      </c>
      <c r="W31" s="6">
        <f t="shared" si="0"/>
        <v>1550</v>
      </c>
      <c r="X31" s="8">
        <f t="shared" si="1"/>
        <v>48</v>
      </c>
      <c r="Y31" s="10">
        <f t="shared" si="2"/>
        <v>32.291666666666664</v>
      </c>
      <c r="Z31" s="8">
        <f t="shared" si="3"/>
        <v>32</v>
      </c>
      <c r="AA31" s="10">
        <f t="shared" si="4"/>
        <v>48.4375</v>
      </c>
    </row>
    <row r="32" spans="2:27" x14ac:dyDescent="0.3">
      <c r="B32" t="s">
        <v>44</v>
      </c>
      <c r="C32" t="s">
        <v>108</v>
      </c>
      <c r="D32" s="4">
        <v>780</v>
      </c>
      <c r="E32" s="4" t="s">
        <v>150</v>
      </c>
      <c r="F32" s="4" t="s">
        <v>200</v>
      </c>
      <c r="G32" s="2">
        <v>4</v>
      </c>
      <c r="H32" s="2">
        <v>0</v>
      </c>
      <c r="I32" t="s">
        <v>40</v>
      </c>
      <c r="J32" s="2" t="s">
        <v>284</v>
      </c>
      <c r="K32" s="2" t="s">
        <v>291</v>
      </c>
      <c r="L32" s="2" t="s">
        <v>70</v>
      </c>
      <c r="M32" s="2" t="s">
        <v>60</v>
      </c>
      <c r="N32" s="2" t="s">
        <v>74</v>
      </c>
      <c r="O32" s="2" t="s">
        <v>13</v>
      </c>
      <c r="P32" s="2" t="s">
        <v>13</v>
      </c>
      <c r="Q32" s="2">
        <v>0</v>
      </c>
      <c r="R32" s="2">
        <v>2</v>
      </c>
      <c r="S32" s="4">
        <v>109</v>
      </c>
      <c r="T32" s="2" t="s">
        <v>57</v>
      </c>
      <c r="U32" s="2">
        <v>2</v>
      </c>
      <c r="V32" s="2" t="s">
        <v>13</v>
      </c>
      <c r="W32" s="6">
        <f t="shared" si="0"/>
        <v>1780</v>
      </c>
      <c r="X32" s="8">
        <f t="shared" si="1"/>
        <v>48</v>
      </c>
      <c r="Y32" s="10">
        <f t="shared" si="2"/>
        <v>37.083333333333336</v>
      </c>
      <c r="Z32" s="8">
        <f t="shared" si="3"/>
        <v>32</v>
      </c>
      <c r="AA32" s="10">
        <f t="shared" si="4"/>
        <v>55.625</v>
      </c>
    </row>
    <row r="33" spans="2:27" x14ac:dyDescent="0.3">
      <c r="B33" t="s">
        <v>44</v>
      </c>
      <c r="C33" t="s">
        <v>72</v>
      </c>
      <c r="D33" s="4">
        <v>700</v>
      </c>
      <c r="E33" s="4" t="s">
        <v>150</v>
      </c>
      <c r="F33" s="4" t="s">
        <v>199</v>
      </c>
      <c r="G33" s="2">
        <v>6</v>
      </c>
      <c r="H33" s="2">
        <v>0</v>
      </c>
      <c r="I33" t="s">
        <v>73</v>
      </c>
      <c r="J33" s="2" t="s">
        <v>286</v>
      </c>
      <c r="K33" s="2" t="s">
        <v>283</v>
      </c>
      <c r="L33" s="2" t="s">
        <v>13</v>
      </c>
      <c r="M33" s="2" t="s">
        <v>75</v>
      </c>
      <c r="N33" s="2" t="s">
        <v>74</v>
      </c>
      <c r="O33" s="2" t="s">
        <v>13</v>
      </c>
      <c r="P33" s="2" t="s">
        <v>85</v>
      </c>
      <c r="Q33" s="2">
        <v>0</v>
      </c>
      <c r="R33" s="2">
        <v>2</v>
      </c>
      <c r="S33" s="4">
        <v>109</v>
      </c>
      <c r="T33" s="2" t="s">
        <v>43</v>
      </c>
      <c r="U33" s="2">
        <v>8</v>
      </c>
      <c r="V33" s="2" t="s">
        <v>13</v>
      </c>
      <c r="W33" s="6">
        <f t="shared" si="0"/>
        <v>2200</v>
      </c>
      <c r="X33" s="8">
        <f t="shared" si="1"/>
        <v>80</v>
      </c>
      <c r="Y33" s="10">
        <f t="shared" si="2"/>
        <v>27.5</v>
      </c>
      <c r="Z33" s="8">
        <f t="shared" si="3"/>
        <v>64</v>
      </c>
      <c r="AA33" s="10">
        <f t="shared" si="4"/>
        <v>34.375</v>
      </c>
    </row>
    <row r="34" spans="2:27" x14ac:dyDescent="0.3">
      <c r="B34" t="s">
        <v>44</v>
      </c>
      <c r="C34" t="s">
        <v>109</v>
      </c>
      <c r="D34" s="4">
        <v>900</v>
      </c>
      <c r="E34" s="4" t="s">
        <v>150</v>
      </c>
      <c r="F34" s="4" t="s">
        <v>200</v>
      </c>
      <c r="G34" s="2">
        <v>6</v>
      </c>
      <c r="H34" s="2">
        <v>0</v>
      </c>
      <c r="I34" t="s">
        <v>40</v>
      </c>
      <c r="J34" s="2" t="s">
        <v>284</v>
      </c>
      <c r="K34" s="2" t="s">
        <v>291</v>
      </c>
      <c r="L34" s="2" t="s">
        <v>70</v>
      </c>
      <c r="M34" s="2" t="s">
        <v>60</v>
      </c>
      <c r="N34" s="2" t="s">
        <v>74</v>
      </c>
      <c r="O34" s="2" t="s">
        <v>13</v>
      </c>
      <c r="P34" s="2" t="s">
        <v>13</v>
      </c>
      <c r="Q34" s="2">
        <v>0</v>
      </c>
      <c r="R34" s="2">
        <v>2</v>
      </c>
      <c r="S34" s="4">
        <v>109</v>
      </c>
      <c r="T34" s="2" t="s">
        <v>57</v>
      </c>
      <c r="U34" s="2">
        <v>2</v>
      </c>
      <c r="V34" s="2" t="s">
        <v>13</v>
      </c>
      <c r="W34" s="6">
        <f t="shared" si="0"/>
        <v>2400</v>
      </c>
      <c r="X34" s="8">
        <f t="shared" si="1"/>
        <v>80</v>
      </c>
      <c r="Y34" s="10">
        <f t="shared" si="2"/>
        <v>30</v>
      </c>
      <c r="Z34" s="8">
        <f t="shared" si="3"/>
        <v>64</v>
      </c>
      <c r="AA34" s="10">
        <f t="shared" si="4"/>
        <v>37.5</v>
      </c>
    </row>
    <row r="35" spans="2:27" x14ac:dyDescent="0.3">
      <c r="B35" t="s">
        <v>44</v>
      </c>
      <c r="C35" t="s">
        <v>125</v>
      </c>
      <c r="D35" s="4">
        <v>1400</v>
      </c>
      <c r="E35" s="4" t="s">
        <v>150</v>
      </c>
      <c r="F35" s="4" t="s">
        <v>200</v>
      </c>
      <c r="G35" s="2">
        <v>6</v>
      </c>
      <c r="H35" s="2">
        <v>2</v>
      </c>
      <c r="I35" t="s">
        <v>87</v>
      </c>
      <c r="J35" s="2" t="s">
        <v>284</v>
      </c>
      <c r="K35" s="2" t="s">
        <v>292</v>
      </c>
      <c r="L35" s="2" t="s">
        <v>70</v>
      </c>
      <c r="M35" s="2" t="s">
        <v>88</v>
      </c>
      <c r="N35" s="2" t="s">
        <v>60</v>
      </c>
      <c r="O35" s="2" t="s">
        <v>13</v>
      </c>
      <c r="P35" s="2" t="s">
        <v>13</v>
      </c>
      <c r="Q35" s="2">
        <v>0</v>
      </c>
      <c r="R35" s="2">
        <v>2</v>
      </c>
      <c r="S35" s="2">
        <v>1</v>
      </c>
      <c r="T35" s="2" t="s">
        <v>57</v>
      </c>
      <c r="U35" s="2">
        <v>8</v>
      </c>
      <c r="V35" s="2" t="s">
        <v>13</v>
      </c>
      <c r="W35" s="6">
        <f t="shared" si="0"/>
        <v>2900</v>
      </c>
      <c r="X35" s="8">
        <f t="shared" si="1"/>
        <v>80</v>
      </c>
      <c r="Y35" s="10">
        <f t="shared" si="2"/>
        <v>36.25</v>
      </c>
      <c r="Z35" s="8">
        <f t="shared" si="3"/>
        <v>64</v>
      </c>
      <c r="AA35" s="10">
        <f t="shared" si="4"/>
        <v>45.3125</v>
      </c>
    </row>
    <row r="36" spans="2:27" x14ac:dyDescent="0.3">
      <c r="B36" t="s">
        <v>44</v>
      </c>
      <c r="C36" t="s">
        <v>107</v>
      </c>
      <c r="D36" s="4">
        <v>1050</v>
      </c>
      <c r="E36" s="4" t="s">
        <v>150</v>
      </c>
      <c r="F36" s="4" t="s">
        <v>200</v>
      </c>
      <c r="G36" s="2">
        <v>8</v>
      </c>
      <c r="H36" s="2">
        <v>0</v>
      </c>
      <c r="I36" t="s">
        <v>40</v>
      </c>
      <c r="J36" s="2" t="s">
        <v>284</v>
      </c>
      <c r="K36" s="2" t="s">
        <v>291</v>
      </c>
      <c r="L36" s="2" t="s">
        <v>70</v>
      </c>
      <c r="M36" s="2" t="s">
        <v>60</v>
      </c>
      <c r="N36" s="2" t="s">
        <v>74</v>
      </c>
      <c r="O36" s="2" t="s">
        <v>13</v>
      </c>
      <c r="P36" s="2" t="s">
        <v>13</v>
      </c>
      <c r="Q36" s="2">
        <v>0</v>
      </c>
      <c r="R36" s="2">
        <v>2</v>
      </c>
      <c r="S36" s="4">
        <v>109</v>
      </c>
      <c r="T36" s="2" t="s">
        <v>57</v>
      </c>
      <c r="U36" s="2">
        <v>2</v>
      </c>
      <c r="V36" s="2" t="s">
        <v>13</v>
      </c>
      <c r="W36" s="6">
        <f t="shared" si="0"/>
        <v>3050</v>
      </c>
      <c r="X36" s="8">
        <f t="shared" si="1"/>
        <v>112</v>
      </c>
      <c r="Y36" s="10">
        <f t="shared" si="2"/>
        <v>27.232142857142858</v>
      </c>
      <c r="Z36" s="8">
        <f t="shared" si="3"/>
        <v>96</v>
      </c>
      <c r="AA36" s="10">
        <f t="shared" si="4"/>
        <v>31.770833333333332</v>
      </c>
    </row>
    <row r="37" spans="2:27" x14ac:dyDescent="0.3">
      <c r="B37" t="s">
        <v>44</v>
      </c>
      <c r="C37" t="s">
        <v>55</v>
      </c>
      <c r="D37" s="4">
        <v>1270</v>
      </c>
      <c r="E37" s="4" t="s">
        <v>149</v>
      </c>
      <c r="F37" s="4" t="s">
        <v>200</v>
      </c>
      <c r="G37" s="2">
        <v>4</v>
      </c>
      <c r="H37" s="2">
        <v>2</v>
      </c>
      <c r="I37" t="s">
        <v>56</v>
      </c>
      <c r="J37" s="2" t="s">
        <v>285</v>
      </c>
      <c r="K37" s="2" t="s">
        <v>292</v>
      </c>
      <c r="L37" s="2" t="s">
        <v>16</v>
      </c>
      <c r="M37" s="2" t="s">
        <v>54</v>
      </c>
      <c r="N37" s="2" t="s">
        <v>60</v>
      </c>
      <c r="O37" s="2" t="s">
        <v>13</v>
      </c>
      <c r="P37" s="2" t="s">
        <v>13</v>
      </c>
      <c r="Q37" s="2">
        <v>0</v>
      </c>
      <c r="R37" s="2">
        <v>4</v>
      </c>
      <c r="S37" s="4">
        <v>109</v>
      </c>
      <c r="T37" s="2" t="s">
        <v>57</v>
      </c>
      <c r="U37" s="2">
        <v>2</v>
      </c>
      <c r="V37" s="2" t="s">
        <v>13</v>
      </c>
      <c r="W37" s="6">
        <f t="shared" si="0"/>
        <v>2270</v>
      </c>
      <c r="X37" s="8">
        <f t="shared" si="1"/>
        <v>48</v>
      </c>
      <c r="Y37" s="10">
        <f t="shared" si="2"/>
        <v>47.291666666666664</v>
      </c>
      <c r="Z37" s="8">
        <f t="shared" si="3"/>
        <v>32</v>
      </c>
      <c r="AA37" s="10">
        <f t="shared" si="4"/>
        <v>70.9375</v>
      </c>
    </row>
    <row r="38" spans="2:27" x14ac:dyDescent="0.3">
      <c r="B38" t="s">
        <v>44</v>
      </c>
      <c r="C38" t="s">
        <v>50</v>
      </c>
      <c r="D38" s="4">
        <v>1700</v>
      </c>
      <c r="E38" s="4" t="s">
        <v>149</v>
      </c>
      <c r="F38" s="4" t="s">
        <v>200</v>
      </c>
      <c r="G38" s="2">
        <v>5</v>
      </c>
      <c r="H38" s="2">
        <v>2</v>
      </c>
      <c r="I38" t="s">
        <v>52</v>
      </c>
      <c r="J38" s="2" t="s">
        <v>283</v>
      </c>
      <c r="K38" s="2" t="s">
        <v>292</v>
      </c>
      <c r="L38" s="2" t="s">
        <v>16</v>
      </c>
      <c r="M38" s="2" t="s">
        <v>54</v>
      </c>
      <c r="N38" s="2" t="s">
        <v>60</v>
      </c>
      <c r="O38" s="2" t="s">
        <v>13</v>
      </c>
      <c r="P38" s="2" t="s">
        <v>13</v>
      </c>
      <c r="Q38" s="2">
        <v>0</v>
      </c>
      <c r="R38" s="2">
        <v>4</v>
      </c>
      <c r="S38" s="4">
        <v>109</v>
      </c>
      <c r="T38" s="2" t="s">
        <v>57</v>
      </c>
      <c r="U38" s="2">
        <v>2</v>
      </c>
      <c r="V38" s="2" t="s">
        <v>13</v>
      </c>
      <c r="W38" s="6">
        <f t="shared" si="0"/>
        <v>2950</v>
      </c>
      <c r="X38" s="8">
        <f t="shared" si="1"/>
        <v>64</v>
      </c>
      <c r="Y38" s="10">
        <f t="shared" si="2"/>
        <v>46.09375</v>
      </c>
      <c r="Z38" s="8">
        <f t="shared" si="3"/>
        <v>48</v>
      </c>
      <c r="AA38" s="10">
        <f t="shared" si="4"/>
        <v>61.458333333333336</v>
      </c>
    </row>
    <row r="39" spans="2:27" x14ac:dyDescent="0.3">
      <c r="B39" t="s">
        <v>44</v>
      </c>
      <c r="C39" t="s">
        <v>69</v>
      </c>
      <c r="D39" s="4">
        <v>986</v>
      </c>
      <c r="E39" s="4" t="s">
        <v>150</v>
      </c>
      <c r="F39" s="4" t="s">
        <v>200</v>
      </c>
      <c r="G39" s="2">
        <v>5</v>
      </c>
      <c r="H39" s="2">
        <v>4</v>
      </c>
      <c r="I39" t="s">
        <v>40</v>
      </c>
      <c r="J39" s="2" t="s">
        <v>284</v>
      </c>
      <c r="K39" s="2" t="s">
        <v>291</v>
      </c>
      <c r="L39" s="2" t="s">
        <v>70</v>
      </c>
      <c r="M39" s="2" t="s">
        <v>13</v>
      </c>
      <c r="N39" s="2" t="s">
        <v>71</v>
      </c>
      <c r="O39" s="2" t="s">
        <v>13</v>
      </c>
      <c r="P39" s="2" t="s">
        <v>13</v>
      </c>
      <c r="Q39" s="2">
        <v>0</v>
      </c>
      <c r="R39" s="2">
        <v>2</v>
      </c>
      <c r="S39" s="2">
        <v>1</v>
      </c>
      <c r="T39" s="2" t="s">
        <v>13</v>
      </c>
      <c r="U39" s="2">
        <v>2</v>
      </c>
      <c r="V39" s="2" t="s">
        <v>13</v>
      </c>
      <c r="W39" s="6">
        <f t="shared" ref="W39:W70" si="5">IF(G39&gt;0,IF(V39="No",D39+(G39*$B$3),D39+(G39*$B$4)),"")</f>
        <v>2236</v>
      </c>
      <c r="X39" s="8">
        <f t="shared" ref="X39:X70" si="6">IF(G39&gt;0,(G39-1)*$B$2,"")</f>
        <v>64</v>
      </c>
      <c r="Y39" s="10">
        <f t="shared" ref="Y39:Y70" si="7">IF(G39&gt;0,W39/X39,"")</f>
        <v>34.9375</v>
      </c>
      <c r="Z39" s="8">
        <f t="shared" ref="Z39:Z70" si="8">IF(G39&gt;2,(G39-2)*$B$2,"")</f>
        <v>48</v>
      </c>
      <c r="AA39" s="10">
        <f t="shared" ref="AA39:AA70" si="9">IF(ISNUMBER(Z39),W39/Z39,"")</f>
        <v>46.583333333333336</v>
      </c>
    </row>
    <row r="40" spans="2:27" x14ac:dyDescent="0.3">
      <c r="B40" t="s">
        <v>44</v>
      </c>
      <c r="C40" t="s">
        <v>67</v>
      </c>
      <c r="D40" s="4">
        <v>1500</v>
      </c>
      <c r="E40" s="4" t="s">
        <v>150</v>
      </c>
      <c r="F40" s="4" t="s">
        <v>200</v>
      </c>
      <c r="G40" s="2">
        <v>4</v>
      </c>
      <c r="H40" s="2">
        <v>0</v>
      </c>
      <c r="I40" t="s">
        <v>66</v>
      </c>
      <c r="J40" s="2" t="s">
        <v>286</v>
      </c>
      <c r="K40" s="2" t="s">
        <v>291</v>
      </c>
      <c r="L40" s="2" t="s">
        <v>13</v>
      </c>
      <c r="M40" s="2" t="s">
        <v>62</v>
      </c>
      <c r="N40" s="2" t="s">
        <v>61</v>
      </c>
      <c r="O40" s="2" t="s">
        <v>63</v>
      </c>
      <c r="P40" s="2" t="s">
        <v>84</v>
      </c>
      <c r="Q40" s="2">
        <v>2</v>
      </c>
      <c r="R40" s="2">
        <v>0</v>
      </c>
      <c r="S40" s="2">
        <v>1</v>
      </c>
      <c r="T40" s="2" t="s">
        <v>43</v>
      </c>
      <c r="U40" s="2">
        <v>4</v>
      </c>
      <c r="V40" s="2" t="s">
        <v>13</v>
      </c>
      <c r="W40" s="6">
        <f t="shared" si="5"/>
        <v>2500</v>
      </c>
      <c r="X40" s="8">
        <f t="shared" si="6"/>
        <v>48</v>
      </c>
      <c r="Y40" s="10">
        <f t="shared" si="7"/>
        <v>52.083333333333336</v>
      </c>
      <c r="Z40" s="8">
        <f t="shared" si="8"/>
        <v>32</v>
      </c>
      <c r="AA40" s="10">
        <f t="shared" si="9"/>
        <v>78.125</v>
      </c>
    </row>
    <row r="41" spans="2:27" x14ac:dyDescent="0.3">
      <c r="B41" t="s">
        <v>44</v>
      </c>
      <c r="C41" t="s">
        <v>65</v>
      </c>
      <c r="D41" s="4">
        <v>1760</v>
      </c>
      <c r="E41" s="4" t="s">
        <v>150</v>
      </c>
      <c r="F41" s="4" t="s">
        <v>200</v>
      </c>
      <c r="G41" s="2">
        <v>6</v>
      </c>
      <c r="H41" s="2">
        <v>0</v>
      </c>
      <c r="I41" t="s">
        <v>66</v>
      </c>
      <c r="J41" s="2" t="s">
        <v>285</v>
      </c>
      <c r="K41" s="2" t="s">
        <v>291</v>
      </c>
      <c r="L41" s="2" t="s">
        <v>13</v>
      </c>
      <c r="M41" s="2" t="s">
        <v>62</v>
      </c>
      <c r="N41" s="2" t="s">
        <v>61</v>
      </c>
      <c r="O41" s="2" t="s">
        <v>63</v>
      </c>
      <c r="P41" s="2" t="s">
        <v>84</v>
      </c>
      <c r="Q41" s="2">
        <v>2</v>
      </c>
      <c r="R41" s="2">
        <v>0</v>
      </c>
      <c r="S41" s="2">
        <v>1</v>
      </c>
      <c r="T41" s="2" t="s">
        <v>43</v>
      </c>
      <c r="U41" s="2">
        <v>4</v>
      </c>
      <c r="V41" s="2" t="s">
        <v>13</v>
      </c>
      <c r="W41" s="6">
        <f t="shared" si="5"/>
        <v>3260</v>
      </c>
      <c r="X41" s="8">
        <f t="shared" si="6"/>
        <v>80</v>
      </c>
      <c r="Y41" s="10">
        <f t="shared" si="7"/>
        <v>40.75</v>
      </c>
      <c r="Z41" s="8">
        <f t="shared" si="8"/>
        <v>64</v>
      </c>
      <c r="AA41" s="10">
        <f t="shared" si="9"/>
        <v>50.9375</v>
      </c>
    </row>
    <row r="42" spans="2:27" x14ac:dyDescent="0.3">
      <c r="B42" t="s">
        <v>44</v>
      </c>
      <c r="C42" t="s">
        <v>68</v>
      </c>
      <c r="D42" s="4">
        <v>1750</v>
      </c>
      <c r="E42" s="4" t="s">
        <v>150</v>
      </c>
      <c r="F42" s="4" t="s">
        <v>200</v>
      </c>
      <c r="G42" s="2">
        <v>8</v>
      </c>
      <c r="H42" s="2">
        <v>0</v>
      </c>
      <c r="I42" t="s">
        <v>66</v>
      </c>
      <c r="J42" s="2" t="s">
        <v>283</v>
      </c>
      <c r="K42" s="2" t="s">
        <v>291</v>
      </c>
      <c r="L42" s="2" t="s">
        <v>13</v>
      </c>
      <c r="M42" s="2" t="s">
        <v>62</v>
      </c>
      <c r="N42" s="2" t="s">
        <v>61</v>
      </c>
      <c r="O42" s="2" t="s">
        <v>33</v>
      </c>
      <c r="P42" s="2" t="s">
        <v>84</v>
      </c>
      <c r="Q42" s="2">
        <v>2</v>
      </c>
      <c r="R42" s="2">
        <v>0</v>
      </c>
      <c r="S42" s="2">
        <v>1</v>
      </c>
      <c r="T42" s="2" t="s">
        <v>43</v>
      </c>
      <c r="U42" s="2">
        <v>4</v>
      </c>
      <c r="V42" s="2" t="s">
        <v>13</v>
      </c>
      <c r="W42" s="6">
        <f t="shared" si="5"/>
        <v>3750</v>
      </c>
      <c r="X42" s="8">
        <f t="shared" si="6"/>
        <v>112</v>
      </c>
      <c r="Y42" s="10">
        <f t="shared" si="7"/>
        <v>33.482142857142854</v>
      </c>
      <c r="Z42" s="8">
        <f t="shared" si="8"/>
        <v>96</v>
      </c>
      <c r="AA42" s="10">
        <f t="shared" si="9"/>
        <v>39.0625</v>
      </c>
    </row>
    <row r="43" spans="2:27" x14ac:dyDescent="0.3">
      <c r="B43" t="s">
        <v>44</v>
      </c>
      <c r="C43" t="s">
        <v>64</v>
      </c>
      <c r="D43" s="4">
        <v>2090</v>
      </c>
      <c r="E43" s="4" t="s">
        <v>150</v>
      </c>
      <c r="F43" s="4" t="s">
        <v>200</v>
      </c>
      <c r="G43" s="2">
        <v>8</v>
      </c>
      <c r="H43" s="2">
        <v>0</v>
      </c>
      <c r="I43" t="s">
        <v>58</v>
      </c>
      <c r="J43" s="2" t="s">
        <v>283</v>
      </c>
      <c r="K43" s="2" t="s">
        <v>291</v>
      </c>
      <c r="L43" s="2" t="s">
        <v>13</v>
      </c>
      <c r="M43" s="2" t="s">
        <v>62</v>
      </c>
      <c r="N43" s="2" t="s">
        <v>61</v>
      </c>
      <c r="O43" s="2" t="s">
        <v>63</v>
      </c>
      <c r="P43" s="2" t="s">
        <v>84</v>
      </c>
      <c r="Q43" s="2">
        <v>2</v>
      </c>
      <c r="R43" s="2">
        <v>0</v>
      </c>
      <c r="S43" s="2">
        <v>1</v>
      </c>
      <c r="T43" s="2" t="s">
        <v>43</v>
      </c>
      <c r="U43" s="2">
        <v>4</v>
      </c>
      <c r="V43" s="2" t="s">
        <v>13</v>
      </c>
      <c r="W43" s="6">
        <f t="shared" si="5"/>
        <v>4090</v>
      </c>
      <c r="X43" s="8">
        <f t="shared" si="6"/>
        <v>112</v>
      </c>
      <c r="Y43" s="10">
        <f t="shared" si="7"/>
        <v>36.517857142857146</v>
      </c>
      <c r="Z43" s="8">
        <f t="shared" si="8"/>
        <v>96</v>
      </c>
      <c r="AA43" s="10">
        <f t="shared" si="9"/>
        <v>42.604166666666664</v>
      </c>
    </row>
    <row r="44" spans="2:27" x14ac:dyDescent="0.3">
      <c r="B44" t="s">
        <v>44</v>
      </c>
      <c r="C44" t="s">
        <v>49</v>
      </c>
      <c r="D44" s="4">
        <v>2750</v>
      </c>
      <c r="E44" s="4" t="s">
        <v>149</v>
      </c>
      <c r="F44" s="4" t="s">
        <v>200</v>
      </c>
      <c r="G44" s="2">
        <v>8</v>
      </c>
      <c r="H44" s="2">
        <v>4</v>
      </c>
      <c r="I44" t="s">
        <v>130</v>
      </c>
      <c r="J44" s="2" t="s">
        <v>283</v>
      </c>
      <c r="K44" s="2" t="s">
        <v>292</v>
      </c>
      <c r="L44" s="2" t="s">
        <v>16</v>
      </c>
      <c r="M44" s="2" t="s">
        <v>47</v>
      </c>
      <c r="N44" s="2" t="s">
        <v>60</v>
      </c>
      <c r="O44" s="2" t="s">
        <v>33</v>
      </c>
      <c r="P44" s="2" t="s">
        <v>84</v>
      </c>
      <c r="Q44" s="2">
        <v>4</v>
      </c>
      <c r="R44" s="2">
        <v>0</v>
      </c>
      <c r="S44" s="2">
        <v>2</v>
      </c>
      <c r="T44" s="2" t="s">
        <v>43</v>
      </c>
      <c r="U44" s="2">
        <v>8</v>
      </c>
      <c r="V44" s="2" t="s">
        <v>13</v>
      </c>
      <c r="W44" s="6">
        <f t="shared" si="5"/>
        <v>4750</v>
      </c>
      <c r="X44" s="8">
        <f t="shared" si="6"/>
        <v>112</v>
      </c>
      <c r="Y44" s="10">
        <f t="shared" si="7"/>
        <v>42.410714285714285</v>
      </c>
      <c r="Z44" s="8">
        <f t="shared" si="8"/>
        <v>96</v>
      </c>
      <c r="AA44" s="10">
        <f t="shared" si="9"/>
        <v>49.479166666666664</v>
      </c>
    </row>
    <row r="45" spans="2:27" x14ac:dyDescent="0.3">
      <c r="B45" t="s">
        <v>44</v>
      </c>
      <c r="C45" t="s">
        <v>45</v>
      </c>
      <c r="D45" s="4">
        <v>3190</v>
      </c>
      <c r="E45" s="4" t="s">
        <v>149</v>
      </c>
      <c r="F45" s="4" t="s">
        <v>200</v>
      </c>
      <c r="G45" s="2">
        <v>12</v>
      </c>
      <c r="H45" s="2">
        <v>4</v>
      </c>
      <c r="I45" t="s">
        <v>130</v>
      </c>
      <c r="J45" s="2" t="s">
        <v>46</v>
      </c>
      <c r="K45" s="2" t="s">
        <v>292</v>
      </c>
      <c r="L45" s="2" t="s">
        <v>16</v>
      </c>
      <c r="M45" s="2" t="s">
        <v>47</v>
      </c>
      <c r="N45" s="2" t="s">
        <v>60</v>
      </c>
      <c r="O45" s="2" t="s">
        <v>33</v>
      </c>
      <c r="P45" s="2" t="s">
        <v>84</v>
      </c>
      <c r="Q45" s="2">
        <v>4</v>
      </c>
      <c r="R45" s="2">
        <v>0</v>
      </c>
      <c r="S45" s="2">
        <v>2</v>
      </c>
      <c r="T45" s="2" t="s">
        <v>43</v>
      </c>
      <c r="U45" s="2">
        <v>8</v>
      </c>
      <c r="V45" s="2" t="s">
        <v>13</v>
      </c>
      <c r="W45" s="6">
        <f t="shared" si="5"/>
        <v>6190</v>
      </c>
      <c r="X45" s="8">
        <f t="shared" si="6"/>
        <v>176</v>
      </c>
      <c r="Y45" s="10">
        <f t="shared" si="7"/>
        <v>35.170454545454547</v>
      </c>
      <c r="Z45" s="8">
        <f t="shared" si="8"/>
        <v>160</v>
      </c>
      <c r="AA45" s="10">
        <f t="shared" si="9"/>
        <v>38.6875</v>
      </c>
    </row>
    <row r="46" spans="2:27" x14ac:dyDescent="0.3">
      <c r="B46" t="s">
        <v>44</v>
      </c>
      <c r="C46" t="s">
        <v>105</v>
      </c>
      <c r="D46" s="4">
        <v>1200</v>
      </c>
      <c r="E46" s="4" t="s">
        <v>150</v>
      </c>
      <c r="F46" s="4" t="s">
        <v>200</v>
      </c>
      <c r="G46" s="2">
        <v>4</v>
      </c>
      <c r="H46" s="2">
        <v>0</v>
      </c>
      <c r="I46" t="s">
        <v>106</v>
      </c>
      <c r="J46" s="2" t="s">
        <v>284</v>
      </c>
      <c r="K46" s="2" t="s">
        <v>291</v>
      </c>
      <c r="L46" s="2" t="s">
        <v>13</v>
      </c>
      <c r="M46" s="2" t="s">
        <v>127</v>
      </c>
      <c r="N46" s="2" t="s">
        <v>61</v>
      </c>
      <c r="O46" s="2" t="s">
        <v>13</v>
      </c>
      <c r="P46" s="2" t="s">
        <v>84</v>
      </c>
      <c r="Q46" s="2">
        <v>0</v>
      </c>
      <c r="R46" s="2">
        <v>2</v>
      </c>
      <c r="S46" s="4">
        <v>109</v>
      </c>
      <c r="T46" s="2" t="s">
        <v>43</v>
      </c>
      <c r="U46" s="2">
        <v>2</v>
      </c>
      <c r="V46" s="2" t="s">
        <v>13</v>
      </c>
      <c r="W46" s="6">
        <f t="shared" si="5"/>
        <v>2200</v>
      </c>
      <c r="X46" s="8">
        <f t="shared" si="6"/>
        <v>48</v>
      </c>
      <c r="Y46" s="10">
        <f t="shared" si="7"/>
        <v>45.833333333333336</v>
      </c>
      <c r="Z46" s="8">
        <f t="shared" si="8"/>
        <v>32</v>
      </c>
      <c r="AA46" s="10">
        <f t="shared" si="9"/>
        <v>68.75</v>
      </c>
    </row>
    <row r="47" spans="2:27" x14ac:dyDescent="0.3">
      <c r="B47" t="s">
        <v>44</v>
      </c>
      <c r="C47" t="s">
        <v>103</v>
      </c>
      <c r="D47" s="4">
        <v>1700</v>
      </c>
      <c r="E47" s="4" t="s">
        <v>150</v>
      </c>
      <c r="F47" s="4" t="s">
        <v>200</v>
      </c>
      <c r="G47" s="2">
        <v>6</v>
      </c>
      <c r="H47" s="2">
        <v>0</v>
      </c>
      <c r="I47" t="s">
        <v>304</v>
      </c>
      <c r="J47" s="2" t="s">
        <v>104</v>
      </c>
      <c r="K47" s="2" t="s">
        <v>291</v>
      </c>
      <c r="L47" s="2" t="s">
        <v>13</v>
      </c>
      <c r="M47" s="2" t="s">
        <v>126</v>
      </c>
      <c r="N47" s="2" t="s">
        <v>101</v>
      </c>
      <c r="O47" s="2" t="s">
        <v>13</v>
      </c>
      <c r="P47" s="2" t="s">
        <v>84</v>
      </c>
      <c r="Q47" s="2">
        <v>0</v>
      </c>
      <c r="R47" s="2">
        <v>2</v>
      </c>
      <c r="S47" s="4">
        <v>109</v>
      </c>
      <c r="T47" s="2" t="s">
        <v>43</v>
      </c>
      <c r="U47" s="2">
        <v>2</v>
      </c>
      <c r="V47" s="2" t="s">
        <v>13</v>
      </c>
      <c r="W47" s="6">
        <f t="shared" si="5"/>
        <v>3200</v>
      </c>
      <c r="X47" s="8">
        <f t="shared" si="6"/>
        <v>80</v>
      </c>
      <c r="Y47" s="10">
        <f t="shared" si="7"/>
        <v>40</v>
      </c>
      <c r="Z47" s="8">
        <f t="shared" si="8"/>
        <v>64</v>
      </c>
      <c r="AA47" s="10">
        <f t="shared" si="9"/>
        <v>50</v>
      </c>
    </row>
    <row r="48" spans="2:27" x14ac:dyDescent="0.3">
      <c r="B48" t="s">
        <v>44</v>
      </c>
      <c r="C48" t="s">
        <v>102</v>
      </c>
      <c r="D48" s="4">
        <v>2000</v>
      </c>
      <c r="E48" s="4" t="s">
        <v>150</v>
      </c>
      <c r="F48" s="4" t="s">
        <v>200</v>
      </c>
      <c r="G48" s="2">
        <v>6</v>
      </c>
      <c r="H48" s="2">
        <v>0</v>
      </c>
      <c r="I48" t="s">
        <v>100</v>
      </c>
      <c r="J48" s="2" t="s">
        <v>46</v>
      </c>
      <c r="K48" s="2" t="s">
        <v>291</v>
      </c>
      <c r="L48" s="2" t="s">
        <v>13</v>
      </c>
      <c r="M48" s="2" t="s">
        <v>126</v>
      </c>
      <c r="N48" s="2" t="s">
        <v>101</v>
      </c>
      <c r="O48" s="2" t="s">
        <v>13</v>
      </c>
      <c r="P48" s="2" t="s">
        <v>84</v>
      </c>
      <c r="Q48" s="2">
        <v>0</v>
      </c>
      <c r="R48" s="2">
        <v>2</v>
      </c>
      <c r="S48" s="4">
        <v>109</v>
      </c>
      <c r="T48" s="2" t="s">
        <v>43</v>
      </c>
      <c r="U48" s="2">
        <v>2</v>
      </c>
      <c r="V48" s="2" t="s">
        <v>13</v>
      </c>
      <c r="W48" s="6">
        <f t="shared" si="5"/>
        <v>3500</v>
      </c>
      <c r="X48" s="8">
        <f t="shared" si="6"/>
        <v>80</v>
      </c>
      <c r="Y48" s="10">
        <f t="shared" si="7"/>
        <v>43.75</v>
      </c>
      <c r="Z48" s="8">
        <f t="shared" si="8"/>
        <v>64</v>
      </c>
      <c r="AA48" s="10">
        <f t="shared" si="9"/>
        <v>54.6875</v>
      </c>
    </row>
    <row r="49" spans="2:27" x14ac:dyDescent="0.3">
      <c r="B49" t="s">
        <v>44</v>
      </c>
      <c r="C49" t="s">
        <v>258</v>
      </c>
      <c r="D49" s="4">
        <v>2400</v>
      </c>
      <c r="E49" s="4" t="s">
        <v>150</v>
      </c>
      <c r="F49" s="4" t="s">
        <v>200</v>
      </c>
      <c r="G49" s="2">
        <v>6</v>
      </c>
      <c r="H49" s="2">
        <v>0</v>
      </c>
      <c r="I49" t="s">
        <v>100</v>
      </c>
      <c r="J49" s="2" t="s">
        <v>46</v>
      </c>
      <c r="K49" s="2" t="s">
        <v>291</v>
      </c>
      <c r="L49" s="2" t="s">
        <v>13</v>
      </c>
      <c r="M49" s="2" t="s">
        <v>261</v>
      </c>
      <c r="N49" s="2" t="s">
        <v>101</v>
      </c>
      <c r="O49" s="2" t="s">
        <v>16</v>
      </c>
      <c r="P49" s="2" t="s">
        <v>84</v>
      </c>
      <c r="Q49" s="2">
        <v>0</v>
      </c>
      <c r="R49" s="2">
        <v>2</v>
      </c>
      <c r="S49" s="4">
        <v>109</v>
      </c>
      <c r="T49" s="2" t="s">
        <v>43</v>
      </c>
      <c r="U49" s="2">
        <v>2</v>
      </c>
      <c r="V49" s="2" t="s">
        <v>13</v>
      </c>
      <c r="W49" s="6">
        <f t="shared" si="5"/>
        <v>3900</v>
      </c>
      <c r="X49" s="8">
        <f t="shared" si="6"/>
        <v>80</v>
      </c>
      <c r="Y49" s="10">
        <f t="shared" si="7"/>
        <v>48.75</v>
      </c>
      <c r="Z49" s="8">
        <f t="shared" si="8"/>
        <v>64</v>
      </c>
      <c r="AA49" s="10">
        <f t="shared" si="9"/>
        <v>60.9375</v>
      </c>
    </row>
    <row r="50" spans="2:27" x14ac:dyDescent="0.3">
      <c r="B50" t="s">
        <v>44</v>
      </c>
      <c r="C50" t="s">
        <v>99</v>
      </c>
      <c r="D50" s="4">
        <v>2200</v>
      </c>
      <c r="E50" s="4" t="s">
        <v>150</v>
      </c>
      <c r="F50" s="4" t="s">
        <v>200</v>
      </c>
      <c r="G50" s="2">
        <v>8</v>
      </c>
      <c r="H50" s="2">
        <v>0</v>
      </c>
      <c r="I50" t="s">
        <v>100</v>
      </c>
      <c r="J50" s="2" t="s">
        <v>46</v>
      </c>
      <c r="K50" s="2" t="s">
        <v>291</v>
      </c>
      <c r="L50" s="2" t="s">
        <v>13</v>
      </c>
      <c r="M50" s="2" t="s">
        <v>126</v>
      </c>
      <c r="N50" s="2" t="s">
        <v>101</v>
      </c>
      <c r="O50" s="2" t="s">
        <v>13</v>
      </c>
      <c r="P50" s="2" t="s">
        <v>84</v>
      </c>
      <c r="Q50" s="2">
        <v>0</v>
      </c>
      <c r="R50" s="2">
        <v>2</v>
      </c>
      <c r="S50" s="4">
        <v>109</v>
      </c>
      <c r="T50" s="2" t="s">
        <v>43</v>
      </c>
      <c r="U50" s="2">
        <v>2</v>
      </c>
      <c r="V50" s="2" t="s">
        <v>13</v>
      </c>
      <c r="W50" s="6">
        <f t="shared" si="5"/>
        <v>4200</v>
      </c>
      <c r="X50" s="8">
        <f t="shared" si="6"/>
        <v>112</v>
      </c>
      <c r="Y50" s="10">
        <f t="shared" si="7"/>
        <v>37.5</v>
      </c>
      <c r="Z50" s="8">
        <f t="shared" si="8"/>
        <v>96</v>
      </c>
      <c r="AA50" s="10">
        <f t="shared" si="9"/>
        <v>43.75</v>
      </c>
    </row>
    <row r="51" spans="2:27" x14ac:dyDescent="0.3">
      <c r="B51" t="s">
        <v>44</v>
      </c>
      <c r="C51" t="s">
        <v>128</v>
      </c>
      <c r="D51" s="4">
        <v>2500</v>
      </c>
      <c r="E51" s="4" t="s">
        <v>150</v>
      </c>
      <c r="F51" s="4" t="s">
        <v>200</v>
      </c>
      <c r="G51" s="2">
        <v>8</v>
      </c>
      <c r="H51" s="2">
        <v>0</v>
      </c>
      <c r="I51" t="s">
        <v>129</v>
      </c>
      <c r="J51" s="2" t="s">
        <v>46</v>
      </c>
      <c r="K51" s="2" t="s">
        <v>291</v>
      </c>
      <c r="L51" s="2" t="s">
        <v>13</v>
      </c>
      <c r="M51" s="2" t="s">
        <v>126</v>
      </c>
      <c r="N51" s="2" t="s">
        <v>101</v>
      </c>
      <c r="O51" s="2" t="s">
        <v>13</v>
      </c>
      <c r="P51" s="2" t="s">
        <v>84</v>
      </c>
      <c r="Q51" s="2">
        <v>0</v>
      </c>
      <c r="R51" s="2">
        <v>2</v>
      </c>
      <c r="S51" s="4">
        <v>109</v>
      </c>
      <c r="T51" s="2" t="s">
        <v>43</v>
      </c>
      <c r="U51" s="2">
        <v>2</v>
      </c>
      <c r="V51" s="2" t="s">
        <v>13</v>
      </c>
      <c r="W51" s="6">
        <f t="shared" si="5"/>
        <v>4500</v>
      </c>
      <c r="X51" s="8">
        <f t="shared" si="6"/>
        <v>112</v>
      </c>
      <c r="Y51" s="10">
        <f t="shared" si="7"/>
        <v>40.178571428571431</v>
      </c>
      <c r="Z51" s="8">
        <f t="shared" si="8"/>
        <v>96</v>
      </c>
      <c r="AA51" s="10">
        <f t="shared" si="9"/>
        <v>46.875</v>
      </c>
    </row>
    <row r="52" spans="2:27" x14ac:dyDescent="0.3">
      <c r="B52" t="s">
        <v>44</v>
      </c>
      <c r="C52" t="s">
        <v>259</v>
      </c>
      <c r="D52" s="4">
        <v>2900</v>
      </c>
      <c r="E52" s="4" t="s">
        <v>150</v>
      </c>
      <c r="F52" s="4" t="s">
        <v>200</v>
      </c>
      <c r="G52" s="2">
        <v>8</v>
      </c>
      <c r="H52" s="2">
        <v>0</v>
      </c>
      <c r="I52" t="s">
        <v>129</v>
      </c>
      <c r="J52" s="2" t="s">
        <v>46</v>
      </c>
      <c r="K52" s="2" t="s">
        <v>291</v>
      </c>
      <c r="L52" s="2" t="s">
        <v>13</v>
      </c>
      <c r="M52" s="2" t="s">
        <v>261</v>
      </c>
      <c r="N52" s="2" t="s">
        <v>101</v>
      </c>
      <c r="O52" s="2" t="s">
        <v>16</v>
      </c>
      <c r="P52" s="2" t="s">
        <v>84</v>
      </c>
      <c r="Q52" s="2">
        <v>0</v>
      </c>
      <c r="R52" s="2">
        <v>2</v>
      </c>
      <c r="S52" s="4">
        <v>109</v>
      </c>
      <c r="T52" s="2" t="s">
        <v>43</v>
      </c>
      <c r="U52" s="2">
        <v>2</v>
      </c>
      <c r="V52" s="2" t="s">
        <v>13</v>
      </c>
      <c r="W52" s="6">
        <f t="shared" si="5"/>
        <v>4900</v>
      </c>
      <c r="X52" s="8">
        <f t="shared" si="6"/>
        <v>112</v>
      </c>
      <c r="Y52" s="10">
        <f t="shared" si="7"/>
        <v>43.75</v>
      </c>
      <c r="Z52" s="8">
        <f t="shared" si="8"/>
        <v>96</v>
      </c>
      <c r="AA52" s="10">
        <f t="shared" si="9"/>
        <v>51.041666666666664</v>
      </c>
    </row>
    <row r="53" spans="2:27" x14ac:dyDescent="0.3">
      <c r="B53" t="s">
        <v>44</v>
      </c>
      <c r="C53" t="s">
        <v>260</v>
      </c>
      <c r="D53" s="4">
        <v>3500</v>
      </c>
      <c r="E53" s="4" t="s">
        <v>150</v>
      </c>
      <c r="F53" s="4" t="s">
        <v>200</v>
      </c>
      <c r="G53" s="2">
        <v>8</v>
      </c>
      <c r="H53" s="2">
        <v>0</v>
      </c>
      <c r="I53" t="s">
        <v>132</v>
      </c>
      <c r="J53" s="2" t="s">
        <v>46</v>
      </c>
      <c r="K53" s="2" t="s">
        <v>291</v>
      </c>
      <c r="L53" s="2" t="s">
        <v>13</v>
      </c>
      <c r="M53" s="2" t="s">
        <v>261</v>
      </c>
      <c r="N53" s="2" t="s">
        <v>101</v>
      </c>
      <c r="O53" s="2" t="s">
        <v>16</v>
      </c>
      <c r="P53" s="2" t="s">
        <v>84</v>
      </c>
      <c r="Q53" s="2">
        <v>0</v>
      </c>
      <c r="R53" s="2">
        <v>2</v>
      </c>
      <c r="S53" s="2">
        <v>2</v>
      </c>
      <c r="T53" s="2" t="s">
        <v>43</v>
      </c>
      <c r="U53" s="2">
        <v>2</v>
      </c>
      <c r="V53" s="2" t="s">
        <v>13</v>
      </c>
      <c r="W53" s="6">
        <f t="shared" si="5"/>
        <v>5500</v>
      </c>
      <c r="X53" s="8">
        <f t="shared" si="6"/>
        <v>112</v>
      </c>
      <c r="Y53" s="10">
        <f t="shared" si="7"/>
        <v>49.107142857142854</v>
      </c>
      <c r="Z53" s="8">
        <f t="shared" si="8"/>
        <v>96</v>
      </c>
      <c r="AA53" s="10">
        <f t="shared" si="9"/>
        <v>57.291666666666664</v>
      </c>
    </row>
    <row r="54" spans="2:27" x14ac:dyDescent="0.3">
      <c r="B54" t="s">
        <v>44</v>
      </c>
      <c r="C54" t="s">
        <v>131</v>
      </c>
      <c r="D54" s="4">
        <v>3200</v>
      </c>
      <c r="E54" s="4" t="s">
        <v>150</v>
      </c>
      <c r="F54" s="4" t="s">
        <v>200</v>
      </c>
      <c r="G54" s="2">
        <v>8</v>
      </c>
      <c r="H54" s="2">
        <v>0</v>
      </c>
      <c r="I54" t="s">
        <v>132</v>
      </c>
      <c r="J54" s="2" t="s">
        <v>46</v>
      </c>
      <c r="K54" s="2" t="s">
        <v>291</v>
      </c>
      <c r="L54" s="2" t="s">
        <v>13</v>
      </c>
      <c r="M54" s="2" t="s">
        <v>126</v>
      </c>
      <c r="N54" s="2" t="s">
        <v>101</v>
      </c>
      <c r="O54" s="2" t="s">
        <v>13</v>
      </c>
      <c r="P54" s="2" t="s">
        <v>84</v>
      </c>
      <c r="Q54" s="2">
        <v>0</v>
      </c>
      <c r="R54" s="2">
        <v>2</v>
      </c>
      <c r="S54" s="2">
        <v>2</v>
      </c>
      <c r="T54" s="2" t="s">
        <v>43</v>
      </c>
      <c r="U54" s="2">
        <v>2</v>
      </c>
      <c r="V54" s="2" t="s">
        <v>13</v>
      </c>
      <c r="W54" s="6">
        <f t="shared" si="5"/>
        <v>5200</v>
      </c>
      <c r="X54" s="8">
        <f t="shared" si="6"/>
        <v>112</v>
      </c>
      <c r="Y54" s="10">
        <f t="shared" si="7"/>
        <v>46.428571428571431</v>
      </c>
      <c r="Z54" s="8">
        <f t="shared" si="8"/>
        <v>96</v>
      </c>
      <c r="AA54" s="10">
        <f t="shared" si="9"/>
        <v>54.166666666666664</v>
      </c>
    </row>
    <row r="55" spans="2:27" x14ac:dyDescent="0.3">
      <c r="B55" t="s">
        <v>7</v>
      </c>
      <c r="C55" t="s">
        <v>36</v>
      </c>
      <c r="D55" s="4">
        <v>700</v>
      </c>
      <c r="E55" s="4" t="s">
        <v>149</v>
      </c>
      <c r="F55" s="4" t="s">
        <v>196</v>
      </c>
      <c r="G55" s="2">
        <v>5</v>
      </c>
      <c r="H55" s="2">
        <v>0</v>
      </c>
      <c r="I55" t="s">
        <v>39</v>
      </c>
      <c r="J55" s="2" t="s">
        <v>284</v>
      </c>
      <c r="K55" s="2" t="s">
        <v>289</v>
      </c>
      <c r="L55" s="2" t="s">
        <v>16</v>
      </c>
      <c r="M55" s="2" t="s">
        <v>13</v>
      </c>
      <c r="N55" s="2" t="s">
        <v>74</v>
      </c>
      <c r="O55" s="2" t="s">
        <v>13</v>
      </c>
      <c r="P55" s="2" t="s">
        <v>13</v>
      </c>
      <c r="Q55" s="2">
        <v>4</v>
      </c>
      <c r="R55" s="2">
        <v>0</v>
      </c>
      <c r="S55" s="4">
        <v>149</v>
      </c>
      <c r="T55" s="2" t="s">
        <v>13</v>
      </c>
      <c r="U55" s="2">
        <v>2</v>
      </c>
      <c r="V55" s="2" t="s">
        <v>13</v>
      </c>
      <c r="W55" s="6">
        <f t="shared" si="5"/>
        <v>1950</v>
      </c>
      <c r="X55" s="8">
        <f t="shared" si="6"/>
        <v>64</v>
      </c>
      <c r="Y55" s="10">
        <f t="shared" si="7"/>
        <v>30.46875</v>
      </c>
      <c r="Z55" s="8">
        <f t="shared" si="8"/>
        <v>48</v>
      </c>
      <c r="AA55" s="10">
        <f t="shared" si="9"/>
        <v>40.625</v>
      </c>
    </row>
    <row r="56" spans="2:27" x14ac:dyDescent="0.3">
      <c r="B56" t="s">
        <v>7</v>
      </c>
      <c r="C56" t="s">
        <v>37</v>
      </c>
      <c r="D56" s="4">
        <v>719</v>
      </c>
      <c r="E56" s="4" t="s">
        <v>149</v>
      </c>
      <c r="F56" s="4" t="s">
        <v>196</v>
      </c>
      <c r="G56" s="2">
        <v>6</v>
      </c>
      <c r="H56" s="2">
        <v>0</v>
      </c>
      <c r="I56" t="s">
        <v>40</v>
      </c>
      <c r="J56" s="2" t="s">
        <v>286</v>
      </c>
      <c r="K56" s="2" t="s">
        <v>289</v>
      </c>
      <c r="L56" s="2" t="s">
        <v>16</v>
      </c>
      <c r="M56" s="2" t="s">
        <v>41</v>
      </c>
      <c r="N56" s="2">
        <v>2</v>
      </c>
      <c r="O56" s="2" t="s">
        <v>13</v>
      </c>
      <c r="P56" s="2" t="s">
        <v>13</v>
      </c>
      <c r="Q56" s="2">
        <v>4</v>
      </c>
      <c r="R56" s="2">
        <v>0</v>
      </c>
      <c r="S56" s="4">
        <v>139</v>
      </c>
      <c r="T56" s="2" t="s">
        <v>13</v>
      </c>
      <c r="U56" s="2">
        <v>2</v>
      </c>
      <c r="V56" s="2" t="s">
        <v>13</v>
      </c>
      <c r="W56" s="6">
        <f t="shared" si="5"/>
        <v>2219</v>
      </c>
      <c r="X56" s="8">
        <f t="shared" si="6"/>
        <v>80</v>
      </c>
      <c r="Y56" s="10">
        <f t="shared" si="7"/>
        <v>27.737500000000001</v>
      </c>
      <c r="Z56" s="8">
        <f t="shared" si="8"/>
        <v>64</v>
      </c>
      <c r="AA56" s="10">
        <f t="shared" si="9"/>
        <v>34.671875</v>
      </c>
    </row>
    <row r="57" spans="2:27" x14ac:dyDescent="0.3">
      <c r="B57" t="s">
        <v>7</v>
      </c>
      <c r="C57" t="s">
        <v>34</v>
      </c>
      <c r="D57" s="4">
        <v>1600</v>
      </c>
      <c r="E57" s="4" t="s">
        <v>151</v>
      </c>
      <c r="F57" s="4" t="s">
        <v>196</v>
      </c>
      <c r="G57" s="2">
        <v>6</v>
      </c>
      <c r="H57" s="2">
        <v>0</v>
      </c>
      <c r="I57" t="s">
        <v>35</v>
      </c>
      <c r="J57" s="2" t="s">
        <v>284</v>
      </c>
      <c r="K57" s="2" t="s">
        <v>289</v>
      </c>
      <c r="L57" s="2" t="s">
        <v>16</v>
      </c>
      <c r="M57" s="2" t="s">
        <v>32</v>
      </c>
      <c r="N57" s="2">
        <v>2</v>
      </c>
      <c r="O57" s="2" t="s">
        <v>13</v>
      </c>
      <c r="P57" s="2" t="s">
        <v>13</v>
      </c>
      <c r="Q57" s="2">
        <v>2</v>
      </c>
      <c r="R57" s="2">
        <v>0</v>
      </c>
      <c r="S57" s="2">
        <v>1</v>
      </c>
      <c r="T57" s="2" t="s">
        <v>13</v>
      </c>
      <c r="U57" s="2">
        <v>2</v>
      </c>
      <c r="V57" s="2" t="s">
        <v>16</v>
      </c>
      <c r="W57" s="6">
        <f t="shared" si="5"/>
        <v>5500</v>
      </c>
      <c r="X57" s="8">
        <f t="shared" si="6"/>
        <v>80</v>
      </c>
      <c r="Y57" s="10">
        <f t="shared" si="7"/>
        <v>68.75</v>
      </c>
      <c r="Z57" s="8">
        <f t="shared" si="8"/>
        <v>64</v>
      </c>
      <c r="AA57" s="10">
        <f t="shared" si="9"/>
        <v>85.9375</v>
      </c>
    </row>
    <row r="58" spans="2:27" x14ac:dyDescent="0.3">
      <c r="B58" t="s">
        <v>7</v>
      </c>
      <c r="C58" t="s">
        <v>38</v>
      </c>
      <c r="D58" s="4">
        <v>1000</v>
      </c>
      <c r="E58" s="4" t="s">
        <v>149</v>
      </c>
      <c r="F58" s="4" t="s">
        <v>196</v>
      </c>
      <c r="G58" s="2">
        <v>8</v>
      </c>
      <c r="H58" s="2">
        <v>0</v>
      </c>
      <c r="I58" t="s">
        <v>40</v>
      </c>
      <c r="J58" s="2" t="s">
        <v>286</v>
      </c>
      <c r="K58" s="2" t="s">
        <v>289</v>
      </c>
      <c r="L58" s="2" t="s">
        <v>16</v>
      </c>
      <c r="M58" s="2" t="s">
        <v>41</v>
      </c>
      <c r="N58" s="2">
        <v>2</v>
      </c>
      <c r="O58" s="2" t="s">
        <v>13</v>
      </c>
      <c r="P58" s="2" t="s">
        <v>13</v>
      </c>
      <c r="Q58" s="2">
        <v>4</v>
      </c>
      <c r="R58" s="2">
        <v>0</v>
      </c>
      <c r="S58" s="4">
        <v>139</v>
      </c>
      <c r="T58" s="2" t="s">
        <v>13</v>
      </c>
      <c r="U58" s="2">
        <v>2</v>
      </c>
      <c r="V58" s="2" t="s">
        <v>13</v>
      </c>
      <c r="W58" s="6">
        <f t="shared" si="5"/>
        <v>3000</v>
      </c>
      <c r="X58" s="8">
        <f t="shared" si="6"/>
        <v>112</v>
      </c>
      <c r="Y58" s="10">
        <f t="shared" si="7"/>
        <v>26.785714285714285</v>
      </c>
      <c r="Z58" s="8">
        <f t="shared" si="8"/>
        <v>96</v>
      </c>
      <c r="AA58" s="10">
        <f t="shared" si="9"/>
        <v>31.25</v>
      </c>
    </row>
    <row r="59" spans="2:27" x14ac:dyDescent="0.3">
      <c r="B59" t="s">
        <v>7</v>
      </c>
      <c r="C59" t="s">
        <v>122</v>
      </c>
      <c r="D59" s="4">
        <v>1820</v>
      </c>
      <c r="E59" s="4" t="s">
        <v>151</v>
      </c>
      <c r="F59" s="4" t="s">
        <v>196</v>
      </c>
      <c r="G59" s="2">
        <v>8</v>
      </c>
      <c r="H59" s="2">
        <v>0</v>
      </c>
      <c r="I59" t="s">
        <v>123</v>
      </c>
      <c r="J59" s="2" t="s">
        <v>284</v>
      </c>
      <c r="K59" s="2" t="s">
        <v>289</v>
      </c>
      <c r="L59" s="2" t="s">
        <v>16</v>
      </c>
      <c r="M59" s="2" t="s">
        <v>41</v>
      </c>
      <c r="N59" s="2" t="s">
        <v>74</v>
      </c>
      <c r="O59" s="2" t="s">
        <v>13</v>
      </c>
      <c r="P59" s="2" t="s">
        <v>13</v>
      </c>
      <c r="Q59" s="2">
        <v>2</v>
      </c>
      <c r="R59" s="2">
        <v>0</v>
      </c>
      <c r="S59" s="2">
        <v>1</v>
      </c>
      <c r="T59" s="2" t="s">
        <v>13</v>
      </c>
      <c r="U59" s="2">
        <v>2</v>
      </c>
      <c r="V59" s="2" t="s">
        <v>16</v>
      </c>
      <c r="W59" s="6">
        <f t="shared" si="5"/>
        <v>7020</v>
      </c>
      <c r="X59" s="8">
        <f t="shared" si="6"/>
        <v>112</v>
      </c>
      <c r="Y59" s="10">
        <f t="shared" si="7"/>
        <v>62.678571428571431</v>
      </c>
      <c r="Z59" s="8">
        <f t="shared" si="8"/>
        <v>96</v>
      </c>
      <c r="AA59" s="10">
        <f t="shared" si="9"/>
        <v>73.125</v>
      </c>
    </row>
    <row r="60" spans="2:27" x14ac:dyDescent="0.3">
      <c r="B60" t="s">
        <v>7</v>
      </c>
      <c r="C60" t="s">
        <v>19</v>
      </c>
      <c r="D60" s="4">
        <v>300</v>
      </c>
      <c r="E60" s="4" t="s">
        <v>149</v>
      </c>
      <c r="F60" s="4" t="s">
        <v>196</v>
      </c>
      <c r="G60" s="2">
        <v>2</v>
      </c>
      <c r="H60" s="2">
        <v>0</v>
      </c>
      <c r="I60" t="s">
        <v>59</v>
      </c>
      <c r="J60" s="2" t="s">
        <v>20</v>
      </c>
      <c r="K60" s="2" t="s">
        <v>288</v>
      </c>
      <c r="L60" s="2" t="s">
        <v>13</v>
      </c>
      <c r="M60" s="2" t="s">
        <v>13</v>
      </c>
      <c r="N60" s="2" t="s">
        <v>13</v>
      </c>
      <c r="O60" s="2" t="s">
        <v>13</v>
      </c>
      <c r="P60" s="2" t="s">
        <v>13</v>
      </c>
      <c r="Q60" s="2">
        <v>2</v>
      </c>
      <c r="R60" s="2">
        <v>0</v>
      </c>
      <c r="S60" s="2" t="s">
        <v>13</v>
      </c>
      <c r="T60" s="2" t="s">
        <v>43</v>
      </c>
      <c r="U60" s="2">
        <v>2</v>
      </c>
      <c r="V60" s="2" t="s">
        <v>13</v>
      </c>
      <c r="W60" s="6">
        <f t="shared" si="5"/>
        <v>800</v>
      </c>
      <c r="X60" s="8">
        <f t="shared" si="6"/>
        <v>16</v>
      </c>
      <c r="Y60" s="10">
        <f t="shared" si="7"/>
        <v>50</v>
      </c>
      <c r="Z60" s="8" t="str">
        <f t="shared" si="8"/>
        <v/>
      </c>
      <c r="AA60" s="10" t="str">
        <f t="shared" si="9"/>
        <v/>
      </c>
    </row>
    <row r="61" spans="2:27" x14ac:dyDescent="0.3">
      <c r="B61" t="s">
        <v>7</v>
      </c>
      <c r="C61" t="s">
        <v>133</v>
      </c>
      <c r="D61" s="16">
        <v>300</v>
      </c>
      <c r="E61" s="4" t="s">
        <v>149</v>
      </c>
      <c r="F61" s="4" t="s">
        <v>196</v>
      </c>
      <c r="G61" s="2">
        <v>2</v>
      </c>
      <c r="H61" s="2">
        <v>0</v>
      </c>
      <c r="I61" t="s">
        <v>81</v>
      </c>
      <c r="J61" s="2" t="s">
        <v>20</v>
      </c>
      <c r="K61" s="2" t="s">
        <v>288</v>
      </c>
      <c r="L61" s="2" t="s">
        <v>13</v>
      </c>
      <c r="M61" s="2" t="s">
        <v>13</v>
      </c>
      <c r="N61" s="2" t="s">
        <v>13</v>
      </c>
      <c r="O61" s="2" t="s">
        <v>13</v>
      </c>
      <c r="P61" s="2" t="s">
        <v>13</v>
      </c>
      <c r="Q61" s="2">
        <v>2</v>
      </c>
      <c r="R61" s="2">
        <v>0</v>
      </c>
      <c r="S61" s="2" t="s">
        <v>13</v>
      </c>
      <c r="T61" s="2" t="s">
        <v>43</v>
      </c>
      <c r="U61" s="2">
        <v>2</v>
      </c>
      <c r="V61" s="2" t="s">
        <v>13</v>
      </c>
      <c r="W61" s="6">
        <f t="shared" si="5"/>
        <v>800</v>
      </c>
      <c r="X61" s="8">
        <f t="shared" si="6"/>
        <v>16</v>
      </c>
      <c r="Y61" s="10">
        <f t="shared" si="7"/>
        <v>50</v>
      </c>
      <c r="Z61" s="8" t="str">
        <f t="shared" si="8"/>
        <v/>
      </c>
      <c r="AA61" s="10" t="str">
        <f t="shared" si="9"/>
        <v/>
      </c>
    </row>
    <row r="62" spans="2:27" x14ac:dyDescent="0.3">
      <c r="B62" t="s">
        <v>7</v>
      </c>
      <c r="C62" t="s">
        <v>42</v>
      </c>
      <c r="D62" s="4">
        <v>1800</v>
      </c>
      <c r="E62" s="4" t="s">
        <v>149</v>
      </c>
      <c r="F62" s="4" t="s">
        <v>196</v>
      </c>
      <c r="G62" s="2">
        <v>12</v>
      </c>
      <c r="H62" s="2">
        <v>0</v>
      </c>
      <c r="I62" t="s">
        <v>40</v>
      </c>
      <c r="J62" s="2" t="s">
        <v>286</v>
      </c>
      <c r="K62" s="2" t="s">
        <v>289</v>
      </c>
      <c r="L62" s="2" t="s">
        <v>16</v>
      </c>
      <c r="M62" s="2" t="s">
        <v>41</v>
      </c>
      <c r="N62" s="2" t="s">
        <v>33</v>
      </c>
      <c r="O62" s="2" t="s">
        <v>13</v>
      </c>
      <c r="P62" s="2" t="s">
        <v>13</v>
      </c>
      <c r="Q62" s="2">
        <v>4</v>
      </c>
      <c r="R62" s="2">
        <v>0</v>
      </c>
      <c r="S62" s="4">
        <v>139</v>
      </c>
      <c r="T62" s="2" t="s">
        <v>13</v>
      </c>
      <c r="U62" s="2">
        <v>2</v>
      </c>
      <c r="V62" s="2" t="s">
        <v>16</v>
      </c>
      <c r="W62" s="6">
        <f t="shared" si="5"/>
        <v>9600</v>
      </c>
      <c r="X62" s="8">
        <f t="shared" si="6"/>
        <v>176</v>
      </c>
      <c r="Y62" s="10">
        <f t="shared" si="7"/>
        <v>54.545454545454547</v>
      </c>
      <c r="Z62" s="8">
        <f t="shared" si="8"/>
        <v>160</v>
      </c>
      <c r="AA62" s="10">
        <f t="shared" si="9"/>
        <v>60</v>
      </c>
    </row>
    <row r="63" spans="2:27" x14ac:dyDescent="0.3">
      <c r="B63" t="s">
        <v>7</v>
      </c>
      <c r="C63" t="s">
        <v>28</v>
      </c>
      <c r="D63" s="4">
        <v>3000</v>
      </c>
      <c r="E63" s="4" t="s">
        <v>151</v>
      </c>
      <c r="F63" s="4" t="s">
        <v>196</v>
      </c>
      <c r="G63" s="2">
        <v>12</v>
      </c>
      <c r="H63" s="2">
        <v>0</v>
      </c>
      <c r="I63" t="s">
        <v>29</v>
      </c>
      <c r="J63" s="2" t="s">
        <v>31</v>
      </c>
      <c r="K63" s="2" t="s">
        <v>290</v>
      </c>
      <c r="L63" s="2" t="s">
        <v>16</v>
      </c>
      <c r="M63" s="2" t="s">
        <v>32</v>
      </c>
      <c r="N63" s="2" t="s">
        <v>33</v>
      </c>
      <c r="O63" s="2" t="s">
        <v>13</v>
      </c>
      <c r="P63" s="2" t="s">
        <v>13</v>
      </c>
      <c r="Q63" s="2">
        <v>2</v>
      </c>
      <c r="R63" s="2">
        <v>0</v>
      </c>
      <c r="S63" s="2">
        <v>2</v>
      </c>
      <c r="T63" s="2" t="s">
        <v>13</v>
      </c>
      <c r="U63" s="2">
        <v>2</v>
      </c>
      <c r="V63" s="2" t="s">
        <v>16</v>
      </c>
      <c r="W63" s="6">
        <f t="shared" si="5"/>
        <v>10800</v>
      </c>
      <c r="X63" s="8">
        <f t="shared" si="6"/>
        <v>176</v>
      </c>
      <c r="Y63" s="10">
        <f t="shared" si="7"/>
        <v>61.363636363636367</v>
      </c>
      <c r="Z63" s="8">
        <f t="shared" si="8"/>
        <v>160</v>
      </c>
      <c r="AA63" s="10">
        <f t="shared" si="9"/>
        <v>67.5</v>
      </c>
    </row>
    <row r="64" spans="2:27" x14ac:dyDescent="0.3">
      <c r="B64" t="s">
        <v>7</v>
      </c>
      <c r="C64" t="s">
        <v>26</v>
      </c>
      <c r="D64" s="4">
        <v>500</v>
      </c>
      <c r="E64" s="4" t="s">
        <v>149</v>
      </c>
      <c r="F64" s="4" t="s">
        <v>196</v>
      </c>
      <c r="G64" s="2">
        <v>4</v>
      </c>
      <c r="H64" s="2">
        <v>0</v>
      </c>
      <c r="I64" t="s">
        <v>59</v>
      </c>
      <c r="J64" s="2" t="s">
        <v>20</v>
      </c>
      <c r="K64" s="2" t="s">
        <v>288</v>
      </c>
      <c r="L64" s="2" t="s">
        <v>13</v>
      </c>
      <c r="M64" s="2" t="s">
        <v>13</v>
      </c>
      <c r="N64" s="2">
        <v>2</v>
      </c>
      <c r="O64" s="2" t="s">
        <v>13</v>
      </c>
      <c r="P64" s="2" t="s">
        <v>13</v>
      </c>
      <c r="Q64" s="2">
        <v>2</v>
      </c>
      <c r="R64" s="2">
        <v>0</v>
      </c>
      <c r="S64" s="2" t="s">
        <v>13</v>
      </c>
      <c r="T64" s="2" t="s">
        <v>43</v>
      </c>
      <c r="U64" s="2">
        <v>2</v>
      </c>
      <c r="V64" s="2" t="s">
        <v>13</v>
      </c>
      <c r="W64" s="6">
        <f t="shared" si="5"/>
        <v>1500</v>
      </c>
      <c r="X64" s="8">
        <f t="shared" si="6"/>
        <v>48</v>
      </c>
      <c r="Y64" s="10">
        <f t="shared" si="7"/>
        <v>31.25</v>
      </c>
      <c r="Z64" s="8">
        <f t="shared" si="8"/>
        <v>32</v>
      </c>
      <c r="AA64" s="10">
        <f t="shared" si="9"/>
        <v>46.875</v>
      </c>
    </row>
    <row r="65" spans="2:27" x14ac:dyDescent="0.3">
      <c r="B65" t="s">
        <v>7</v>
      </c>
      <c r="C65" t="s">
        <v>124</v>
      </c>
      <c r="D65" s="4">
        <v>500</v>
      </c>
      <c r="E65" s="4" t="s">
        <v>149</v>
      </c>
      <c r="F65" s="4" t="s">
        <v>196</v>
      </c>
      <c r="G65" s="2">
        <v>4</v>
      </c>
      <c r="H65" s="2">
        <v>0</v>
      </c>
      <c r="I65" t="s">
        <v>81</v>
      </c>
      <c r="J65" s="2" t="s">
        <v>20</v>
      </c>
      <c r="K65" s="2" t="s">
        <v>288</v>
      </c>
      <c r="L65" s="2" t="s">
        <v>13</v>
      </c>
      <c r="M65" s="2" t="s">
        <v>13</v>
      </c>
      <c r="N65" s="2">
        <v>2</v>
      </c>
      <c r="O65" s="2" t="s">
        <v>13</v>
      </c>
      <c r="P65" s="2" t="s">
        <v>13</v>
      </c>
      <c r="Q65" s="2">
        <v>2</v>
      </c>
      <c r="R65" s="2">
        <v>0</v>
      </c>
      <c r="S65" s="2" t="s">
        <v>13</v>
      </c>
      <c r="T65" s="2" t="s">
        <v>43</v>
      </c>
      <c r="U65" s="2">
        <v>2</v>
      </c>
      <c r="V65" s="2" t="s">
        <v>13</v>
      </c>
      <c r="W65" s="6">
        <f t="shared" si="5"/>
        <v>1500</v>
      </c>
      <c r="X65" s="8">
        <f t="shared" si="6"/>
        <v>48</v>
      </c>
      <c r="Y65" s="10">
        <f t="shared" si="7"/>
        <v>31.25</v>
      </c>
      <c r="Z65" s="8">
        <f t="shared" si="8"/>
        <v>32</v>
      </c>
      <c r="AA65" s="10">
        <f t="shared" si="9"/>
        <v>46.875</v>
      </c>
    </row>
    <row r="66" spans="2:27" x14ac:dyDescent="0.3">
      <c r="B66" t="s">
        <v>7</v>
      </c>
      <c r="C66" t="s">
        <v>8</v>
      </c>
      <c r="D66" s="4">
        <v>450</v>
      </c>
      <c r="E66" s="4" t="s">
        <v>149</v>
      </c>
      <c r="F66" s="4" t="s">
        <v>196</v>
      </c>
      <c r="G66" s="2">
        <v>2</v>
      </c>
      <c r="H66" s="2">
        <v>0</v>
      </c>
      <c r="I66" t="s">
        <v>39</v>
      </c>
      <c r="J66" s="2" t="s">
        <v>301</v>
      </c>
      <c r="K66" s="2" t="s">
        <v>289</v>
      </c>
      <c r="L66" s="2" t="s">
        <v>16</v>
      </c>
      <c r="M66" s="2" t="s">
        <v>13</v>
      </c>
      <c r="N66" s="2" t="s">
        <v>74</v>
      </c>
      <c r="O66" s="2" t="s">
        <v>13</v>
      </c>
      <c r="P66" s="2" t="s">
        <v>13</v>
      </c>
      <c r="Q66" s="2">
        <v>2</v>
      </c>
      <c r="R66" s="2">
        <v>0</v>
      </c>
      <c r="S66" s="4">
        <v>149</v>
      </c>
      <c r="T66" s="2" t="s">
        <v>13</v>
      </c>
      <c r="U66" s="2">
        <v>2</v>
      </c>
      <c r="V66" s="2" t="s">
        <v>13</v>
      </c>
      <c r="W66" s="6">
        <f t="shared" si="5"/>
        <v>950</v>
      </c>
      <c r="X66" s="8">
        <f t="shared" si="6"/>
        <v>16</v>
      </c>
      <c r="Y66" s="10">
        <f t="shared" si="7"/>
        <v>59.375</v>
      </c>
      <c r="Z66" s="8" t="str">
        <f t="shared" si="8"/>
        <v/>
      </c>
      <c r="AA66" s="10" t="str">
        <f t="shared" si="9"/>
        <v/>
      </c>
    </row>
    <row r="67" spans="2:27" x14ac:dyDescent="0.3">
      <c r="B67" t="s">
        <v>7</v>
      </c>
      <c r="C67" t="s">
        <v>18</v>
      </c>
      <c r="D67" s="4">
        <v>600</v>
      </c>
      <c r="E67" s="4" t="s">
        <v>149</v>
      </c>
      <c r="F67" s="4" t="s">
        <v>196</v>
      </c>
      <c r="G67" s="2">
        <v>4</v>
      </c>
      <c r="H67" s="2">
        <v>0</v>
      </c>
      <c r="I67" t="s">
        <v>39</v>
      </c>
      <c r="J67" s="2" t="s">
        <v>286</v>
      </c>
      <c r="K67" s="2" t="s">
        <v>289</v>
      </c>
      <c r="L67" s="2" t="s">
        <v>16</v>
      </c>
      <c r="M67" s="2" t="s">
        <v>13</v>
      </c>
      <c r="N67" s="2" t="s">
        <v>74</v>
      </c>
      <c r="O67" s="2" t="s">
        <v>13</v>
      </c>
      <c r="P67" s="2" t="s">
        <v>13</v>
      </c>
      <c r="Q67" s="2">
        <v>2</v>
      </c>
      <c r="R67" s="2">
        <v>0</v>
      </c>
      <c r="S67" s="4">
        <v>149</v>
      </c>
      <c r="T67" s="2" t="s">
        <v>13</v>
      </c>
      <c r="U67" s="2">
        <v>2</v>
      </c>
      <c r="V67" s="2" t="s">
        <v>13</v>
      </c>
      <c r="W67" s="6">
        <f t="shared" si="5"/>
        <v>1600</v>
      </c>
      <c r="X67" s="8">
        <f t="shared" si="6"/>
        <v>48</v>
      </c>
      <c r="Y67" s="10">
        <f t="shared" si="7"/>
        <v>33.333333333333336</v>
      </c>
      <c r="Z67" s="8">
        <f t="shared" si="8"/>
        <v>32</v>
      </c>
      <c r="AA67" s="10">
        <f t="shared" si="9"/>
        <v>50</v>
      </c>
    </row>
    <row r="68" spans="2:27" x14ac:dyDescent="0.3">
      <c r="B68" t="s">
        <v>7</v>
      </c>
      <c r="C68" t="s">
        <v>134</v>
      </c>
      <c r="D68" s="4">
        <v>600</v>
      </c>
      <c r="E68" s="4" t="s">
        <v>149</v>
      </c>
      <c r="F68" s="4" t="s">
        <v>196</v>
      </c>
      <c r="G68" s="2">
        <v>2</v>
      </c>
      <c r="H68" s="2">
        <v>0</v>
      </c>
      <c r="I68" t="s">
        <v>81</v>
      </c>
      <c r="J68" s="2" t="s">
        <v>165</v>
      </c>
      <c r="K68" s="2" t="s">
        <v>165</v>
      </c>
      <c r="L68" s="2" t="s">
        <v>13</v>
      </c>
      <c r="M68" s="2" t="s">
        <v>13</v>
      </c>
      <c r="N68" s="2" t="s">
        <v>13</v>
      </c>
      <c r="O68" s="2" t="s">
        <v>13</v>
      </c>
      <c r="P68" s="2" t="s">
        <v>16</v>
      </c>
      <c r="Q68" s="2">
        <v>1</v>
      </c>
      <c r="R68" s="2">
        <v>0</v>
      </c>
      <c r="S68" s="4" t="s">
        <v>13</v>
      </c>
      <c r="T68" s="2" t="s">
        <v>43</v>
      </c>
      <c r="U68" s="2">
        <v>8</v>
      </c>
      <c r="V68" s="2" t="s">
        <v>13</v>
      </c>
      <c r="W68" s="6">
        <f t="shared" si="5"/>
        <v>1100</v>
      </c>
      <c r="X68" s="8">
        <f t="shared" si="6"/>
        <v>16</v>
      </c>
      <c r="Y68" s="10">
        <f t="shared" si="7"/>
        <v>68.75</v>
      </c>
      <c r="Z68" s="8" t="str">
        <f t="shared" si="8"/>
        <v/>
      </c>
      <c r="AA68" s="10" t="str">
        <f t="shared" si="9"/>
        <v/>
      </c>
    </row>
    <row r="69" spans="2:27" x14ac:dyDescent="0.3">
      <c r="B69" t="s">
        <v>7</v>
      </c>
      <c r="C69" t="s">
        <v>135</v>
      </c>
      <c r="D69" s="4">
        <v>2500</v>
      </c>
      <c r="E69" s="4" t="s">
        <v>149</v>
      </c>
      <c r="F69" s="4" t="s">
        <v>196</v>
      </c>
      <c r="G69" s="2">
        <v>4</v>
      </c>
      <c r="H69" s="2">
        <v>0</v>
      </c>
      <c r="I69" t="s">
        <v>136</v>
      </c>
      <c r="J69" s="2" t="s">
        <v>285</v>
      </c>
      <c r="K69" s="2" t="s">
        <v>289</v>
      </c>
      <c r="L69" s="2" t="s">
        <v>70</v>
      </c>
      <c r="M69" s="2" t="s">
        <v>13</v>
      </c>
      <c r="N69" s="2" t="s">
        <v>13</v>
      </c>
      <c r="O69" s="2" t="s">
        <v>13</v>
      </c>
      <c r="P69" s="2" t="s">
        <v>13</v>
      </c>
      <c r="Q69" s="2">
        <v>4</v>
      </c>
      <c r="R69" s="2">
        <v>0</v>
      </c>
      <c r="S69" s="4" t="s">
        <v>13</v>
      </c>
      <c r="T69" s="2" t="s">
        <v>43</v>
      </c>
      <c r="U69" s="2">
        <v>8</v>
      </c>
      <c r="V69" s="2" t="s">
        <v>13</v>
      </c>
      <c r="W69" s="6">
        <f t="shared" si="5"/>
        <v>3500</v>
      </c>
      <c r="X69" s="8">
        <f t="shared" si="6"/>
        <v>48</v>
      </c>
      <c r="Y69" s="10">
        <f t="shared" si="7"/>
        <v>72.916666666666671</v>
      </c>
      <c r="Z69" s="8">
        <f t="shared" si="8"/>
        <v>32</v>
      </c>
      <c r="AA69" s="10">
        <f t="shared" si="9"/>
        <v>109.375</v>
      </c>
    </row>
    <row r="70" spans="2:27" x14ac:dyDescent="0.3">
      <c r="B70" t="s">
        <v>169</v>
      </c>
      <c r="C70" t="s">
        <v>184</v>
      </c>
      <c r="D70" s="4">
        <v>380</v>
      </c>
      <c r="E70" s="2" t="s">
        <v>150</v>
      </c>
      <c r="F70" s="2" t="s">
        <v>197</v>
      </c>
      <c r="G70" s="2">
        <v>2</v>
      </c>
      <c r="H70" s="2">
        <v>0</v>
      </c>
      <c r="I70" t="s">
        <v>178</v>
      </c>
      <c r="J70" s="2" t="s">
        <v>286</v>
      </c>
      <c r="K70" s="2" t="s">
        <v>286</v>
      </c>
      <c r="L70" s="2" t="s">
        <v>13</v>
      </c>
      <c r="M70" s="2" t="s">
        <v>13</v>
      </c>
      <c r="N70" s="2" t="s">
        <v>13</v>
      </c>
      <c r="O70" s="2" t="s">
        <v>13</v>
      </c>
      <c r="P70" s="2" t="s">
        <v>13</v>
      </c>
      <c r="Q70" s="2">
        <v>2</v>
      </c>
      <c r="R70" s="2">
        <v>0</v>
      </c>
      <c r="S70" s="2">
        <v>1</v>
      </c>
      <c r="T70" s="2" t="s">
        <v>43</v>
      </c>
      <c r="U70" s="2" t="s">
        <v>140</v>
      </c>
      <c r="V70" s="2" t="s">
        <v>13</v>
      </c>
      <c r="W70" s="6">
        <f t="shared" si="5"/>
        <v>880</v>
      </c>
      <c r="X70" s="8">
        <f t="shared" si="6"/>
        <v>16</v>
      </c>
      <c r="Y70" s="10">
        <f t="shared" si="7"/>
        <v>55</v>
      </c>
      <c r="Z70" s="8" t="str">
        <f t="shared" si="8"/>
        <v/>
      </c>
      <c r="AA70" s="10" t="str">
        <f t="shared" si="9"/>
        <v/>
      </c>
    </row>
    <row r="71" spans="2:27" x14ac:dyDescent="0.3">
      <c r="B71" t="s">
        <v>169</v>
      </c>
      <c r="C71" t="s">
        <v>183</v>
      </c>
      <c r="D71" s="4">
        <v>380</v>
      </c>
      <c r="E71" s="2" t="s">
        <v>150</v>
      </c>
      <c r="F71" s="2" t="s">
        <v>197</v>
      </c>
      <c r="G71" s="2">
        <v>2</v>
      </c>
      <c r="H71" s="2">
        <v>0</v>
      </c>
      <c r="I71" t="s">
        <v>73</v>
      </c>
      <c r="J71" s="2" t="s">
        <v>286</v>
      </c>
      <c r="K71" s="2" t="s">
        <v>289</v>
      </c>
      <c r="L71" s="2" t="s">
        <v>13</v>
      </c>
      <c r="M71" s="2" t="s">
        <v>13</v>
      </c>
      <c r="N71" s="2" t="s">
        <v>170</v>
      </c>
      <c r="O71" s="2" t="s">
        <v>13</v>
      </c>
      <c r="P71" s="2" t="s">
        <v>13</v>
      </c>
      <c r="Q71" s="2">
        <v>0</v>
      </c>
      <c r="R71" s="2">
        <v>2</v>
      </c>
      <c r="S71" s="2" t="s">
        <v>13</v>
      </c>
      <c r="T71" s="2" t="s">
        <v>43</v>
      </c>
      <c r="U71" s="2" t="s">
        <v>140</v>
      </c>
      <c r="V71" s="2" t="s">
        <v>13</v>
      </c>
      <c r="W71" s="6">
        <f t="shared" ref="W71:W98" si="10">IF(G71&gt;0,IF(V71="No",D71+(G71*$B$3),D71+(G71*$B$4)),"")</f>
        <v>880</v>
      </c>
      <c r="X71" s="8">
        <f t="shared" ref="X71:X98" si="11">IF(G71&gt;0,(G71-1)*$B$2,"")</f>
        <v>16</v>
      </c>
      <c r="Y71" s="10">
        <f t="shared" ref="Y71:Y98" si="12">IF(G71&gt;0,W71/X71,"")</f>
        <v>55</v>
      </c>
      <c r="Z71" s="8" t="str">
        <f t="shared" ref="Z71:Z98" si="13">IF(G71&gt;2,(G71-2)*$B$2,"")</f>
        <v/>
      </c>
      <c r="AA71" s="10" t="str">
        <f t="shared" ref="AA71:AA98" si="14">IF(ISNUMBER(Z71),W71/Z71,"")</f>
        <v/>
      </c>
    </row>
    <row r="72" spans="2:27" x14ac:dyDescent="0.3">
      <c r="B72" t="s">
        <v>169</v>
      </c>
      <c r="C72" t="s">
        <v>265</v>
      </c>
      <c r="D72" s="4">
        <v>380</v>
      </c>
      <c r="E72" s="2" t="s">
        <v>150</v>
      </c>
      <c r="F72" s="2" t="s">
        <v>197</v>
      </c>
      <c r="G72" s="2">
        <v>2</v>
      </c>
      <c r="H72" s="2">
        <v>0</v>
      </c>
      <c r="I72" t="s">
        <v>266</v>
      </c>
      <c r="J72" s="2" t="s">
        <v>284</v>
      </c>
      <c r="K72" s="2" t="s">
        <v>293</v>
      </c>
      <c r="L72" s="2" t="s">
        <v>13</v>
      </c>
      <c r="M72" s="2" t="s">
        <v>13</v>
      </c>
      <c r="N72" s="2" t="s">
        <v>170</v>
      </c>
      <c r="O72" s="2" t="s">
        <v>13</v>
      </c>
      <c r="P72" s="2" t="s">
        <v>13</v>
      </c>
      <c r="Q72" s="2">
        <v>0</v>
      </c>
      <c r="R72" s="2">
        <v>2</v>
      </c>
      <c r="S72" s="2" t="s">
        <v>13</v>
      </c>
      <c r="T72" s="2" t="s">
        <v>43</v>
      </c>
      <c r="U72" s="2" t="s">
        <v>140</v>
      </c>
      <c r="V72" s="2" t="s">
        <v>13</v>
      </c>
      <c r="W72" s="6">
        <f t="shared" si="10"/>
        <v>880</v>
      </c>
      <c r="X72" s="8">
        <f t="shared" si="11"/>
        <v>16</v>
      </c>
      <c r="Y72" s="10">
        <f t="shared" si="12"/>
        <v>55</v>
      </c>
      <c r="Z72" s="8" t="str">
        <f t="shared" si="13"/>
        <v/>
      </c>
      <c r="AA72" s="10" t="str">
        <f t="shared" si="14"/>
        <v/>
      </c>
    </row>
    <row r="73" spans="2:27" x14ac:dyDescent="0.3">
      <c r="B73" t="s">
        <v>169</v>
      </c>
      <c r="C73" t="s">
        <v>188</v>
      </c>
      <c r="D73" s="4">
        <v>440</v>
      </c>
      <c r="E73" s="2" t="s">
        <v>150</v>
      </c>
      <c r="F73" s="2" t="s">
        <v>197</v>
      </c>
      <c r="G73" s="2">
        <v>4</v>
      </c>
      <c r="H73" s="2">
        <v>0</v>
      </c>
      <c r="I73" t="s">
        <v>111</v>
      </c>
      <c r="J73" s="2" t="s">
        <v>286</v>
      </c>
      <c r="K73" s="2" t="s">
        <v>289</v>
      </c>
      <c r="L73" s="2" t="s">
        <v>13</v>
      </c>
      <c r="M73" s="2" t="s">
        <v>13</v>
      </c>
      <c r="N73" s="2" t="s">
        <v>170</v>
      </c>
      <c r="O73" s="2" t="s">
        <v>13</v>
      </c>
      <c r="P73" s="2" t="s">
        <v>13</v>
      </c>
      <c r="Q73" s="2">
        <v>0</v>
      </c>
      <c r="R73" s="2">
        <v>2</v>
      </c>
      <c r="S73" s="2" t="s">
        <v>13</v>
      </c>
      <c r="T73" s="2" t="s">
        <v>43</v>
      </c>
      <c r="U73" s="2" t="s">
        <v>140</v>
      </c>
      <c r="V73" s="2" t="s">
        <v>13</v>
      </c>
      <c r="W73" s="6">
        <f t="shared" si="10"/>
        <v>1440</v>
      </c>
      <c r="X73" s="8">
        <f t="shared" si="11"/>
        <v>48</v>
      </c>
      <c r="Y73" s="10">
        <f t="shared" si="12"/>
        <v>30</v>
      </c>
      <c r="Z73" s="8">
        <f t="shared" si="13"/>
        <v>32</v>
      </c>
      <c r="AA73" s="10">
        <f t="shared" si="14"/>
        <v>45</v>
      </c>
    </row>
    <row r="74" spans="2:27" x14ac:dyDescent="0.3">
      <c r="B74" t="s">
        <v>169</v>
      </c>
      <c r="C74" t="s">
        <v>187</v>
      </c>
      <c r="D74" s="4">
        <v>470</v>
      </c>
      <c r="E74" s="2" t="s">
        <v>150</v>
      </c>
      <c r="F74" s="2" t="s">
        <v>197</v>
      </c>
      <c r="G74" s="2">
        <v>4</v>
      </c>
      <c r="H74" s="2">
        <v>0</v>
      </c>
      <c r="I74" t="s">
        <v>180</v>
      </c>
      <c r="J74" s="2" t="s">
        <v>164</v>
      </c>
      <c r="K74" s="2" t="s">
        <v>164</v>
      </c>
      <c r="L74" s="2" t="s">
        <v>13</v>
      </c>
      <c r="M74" s="2" t="s">
        <v>13</v>
      </c>
      <c r="N74" s="2" t="s">
        <v>13</v>
      </c>
      <c r="O74" s="2" t="s">
        <v>13</v>
      </c>
      <c r="P74" s="2" t="s">
        <v>13</v>
      </c>
      <c r="Q74" s="2">
        <v>2</v>
      </c>
      <c r="R74" s="2">
        <v>0</v>
      </c>
      <c r="S74" s="2" t="s">
        <v>13</v>
      </c>
      <c r="T74" s="2" t="s">
        <v>185</v>
      </c>
      <c r="U74" s="2" t="s">
        <v>140</v>
      </c>
      <c r="V74" s="2" t="s">
        <v>13</v>
      </c>
      <c r="W74" s="6">
        <f t="shared" si="10"/>
        <v>1470</v>
      </c>
      <c r="X74" s="8">
        <f t="shared" si="11"/>
        <v>48</v>
      </c>
      <c r="Y74" s="10">
        <f t="shared" si="12"/>
        <v>30.625</v>
      </c>
      <c r="Z74" s="8">
        <f t="shared" si="13"/>
        <v>32</v>
      </c>
      <c r="AA74" s="10">
        <f t="shared" si="14"/>
        <v>45.9375</v>
      </c>
    </row>
    <row r="75" spans="2:27" x14ac:dyDescent="0.3">
      <c r="B75" t="s">
        <v>169</v>
      </c>
      <c r="C75" t="s">
        <v>182</v>
      </c>
      <c r="D75" s="4">
        <v>500</v>
      </c>
      <c r="E75" s="2" t="s">
        <v>150</v>
      </c>
      <c r="F75" s="2" t="s">
        <v>197</v>
      </c>
      <c r="G75" s="2">
        <v>4</v>
      </c>
      <c r="H75" s="2">
        <v>0</v>
      </c>
      <c r="I75" t="s">
        <v>178</v>
      </c>
      <c r="J75" s="2" t="s">
        <v>286</v>
      </c>
      <c r="K75" s="2" t="s">
        <v>286</v>
      </c>
      <c r="L75" s="2" t="s">
        <v>13</v>
      </c>
      <c r="M75" s="2" t="s">
        <v>13</v>
      </c>
      <c r="N75" s="2" t="s">
        <v>13</v>
      </c>
      <c r="O75" s="2" t="s">
        <v>13</v>
      </c>
      <c r="P75" s="2" t="s">
        <v>13</v>
      </c>
      <c r="Q75" s="2">
        <v>2</v>
      </c>
      <c r="R75" s="2">
        <v>0</v>
      </c>
      <c r="S75" s="2">
        <v>1</v>
      </c>
      <c r="T75" s="2" t="s">
        <v>43</v>
      </c>
      <c r="U75" s="2" t="s">
        <v>140</v>
      </c>
      <c r="V75" s="2" t="s">
        <v>13</v>
      </c>
      <c r="W75" s="6">
        <f t="shared" si="10"/>
        <v>1500</v>
      </c>
      <c r="X75" s="8">
        <f t="shared" si="11"/>
        <v>48</v>
      </c>
      <c r="Y75" s="10">
        <f t="shared" si="12"/>
        <v>31.25</v>
      </c>
      <c r="Z75" s="8">
        <f t="shared" si="13"/>
        <v>32</v>
      </c>
      <c r="AA75" s="10">
        <f t="shared" si="14"/>
        <v>46.875</v>
      </c>
    </row>
    <row r="76" spans="2:27" x14ac:dyDescent="0.3">
      <c r="B76" t="s">
        <v>169</v>
      </c>
      <c r="C76" t="s">
        <v>181</v>
      </c>
      <c r="D76" s="4">
        <v>500</v>
      </c>
      <c r="E76" s="2" t="s">
        <v>150</v>
      </c>
      <c r="F76" s="2" t="s">
        <v>197</v>
      </c>
      <c r="G76" s="2">
        <v>4</v>
      </c>
      <c r="H76" s="2">
        <v>0</v>
      </c>
      <c r="I76" t="s">
        <v>73</v>
      </c>
      <c r="J76" s="2" t="s">
        <v>286</v>
      </c>
      <c r="K76" s="2" t="s">
        <v>289</v>
      </c>
      <c r="L76" s="2" t="s">
        <v>13</v>
      </c>
      <c r="M76" s="2" t="s">
        <v>13</v>
      </c>
      <c r="N76" s="2" t="s">
        <v>170</v>
      </c>
      <c r="O76" s="2" t="s">
        <v>13</v>
      </c>
      <c r="P76" s="2" t="s">
        <v>13</v>
      </c>
      <c r="Q76" s="2">
        <v>0</v>
      </c>
      <c r="R76" s="2">
        <v>2</v>
      </c>
      <c r="S76" s="2" t="s">
        <v>13</v>
      </c>
      <c r="T76" s="2" t="s">
        <v>43</v>
      </c>
      <c r="U76" s="2" t="s">
        <v>140</v>
      </c>
      <c r="V76" s="2" t="s">
        <v>13</v>
      </c>
      <c r="W76" s="6">
        <f t="shared" si="10"/>
        <v>1500</v>
      </c>
      <c r="X76" s="8">
        <f t="shared" si="11"/>
        <v>48</v>
      </c>
      <c r="Y76" s="10">
        <f t="shared" si="12"/>
        <v>31.25</v>
      </c>
      <c r="Z76" s="8">
        <f t="shared" si="13"/>
        <v>32</v>
      </c>
      <c r="AA76" s="10">
        <f t="shared" si="14"/>
        <v>46.875</v>
      </c>
    </row>
    <row r="77" spans="2:27" x14ac:dyDescent="0.3">
      <c r="B77" t="s">
        <v>169</v>
      </c>
      <c r="C77" t="s">
        <v>263</v>
      </c>
      <c r="D77" s="4">
        <v>500</v>
      </c>
      <c r="E77" s="2" t="s">
        <v>150</v>
      </c>
      <c r="F77" s="2" t="s">
        <v>197</v>
      </c>
      <c r="G77" s="2">
        <v>4</v>
      </c>
      <c r="H77" s="2">
        <v>0</v>
      </c>
      <c r="I77" t="s">
        <v>266</v>
      </c>
      <c r="J77" s="2" t="s">
        <v>284</v>
      </c>
      <c r="K77" s="2" t="s">
        <v>293</v>
      </c>
      <c r="L77" s="2" t="s">
        <v>13</v>
      </c>
      <c r="M77" s="2" t="s">
        <v>13</v>
      </c>
      <c r="N77" s="2" t="s">
        <v>170</v>
      </c>
      <c r="O77" s="2" t="s">
        <v>13</v>
      </c>
      <c r="P77" s="2" t="s">
        <v>13</v>
      </c>
      <c r="Q77" s="2">
        <v>0</v>
      </c>
      <c r="R77" s="2">
        <v>2</v>
      </c>
      <c r="S77" s="2" t="s">
        <v>13</v>
      </c>
      <c r="T77" s="2" t="s">
        <v>43</v>
      </c>
      <c r="U77" s="2" t="s">
        <v>140</v>
      </c>
      <c r="V77" s="2" t="s">
        <v>13</v>
      </c>
      <c r="W77" s="6">
        <f t="shared" si="10"/>
        <v>1500</v>
      </c>
      <c r="X77" s="8">
        <f t="shared" si="11"/>
        <v>48</v>
      </c>
      <c r="Y77" s="10">
        <f t="shared" si="12"/>
        <v>31.25</v>
      </c>
      <c r="Z77" s="8">
        <f t="shared" si="13"/>
        <v>32</v>
      </c>
      <c r="AA77" s="10">
        <f t="shared" si="14"/>
        <v>46.875</v>
      </c>
    </row>
    <row r="78" spans="2:27" x14ac:dyDescent="0.3">
      <c r="B78" t="s">
        <v>169</v>
      </c>
      <c r="C78" t="s">
        <v>279</v>
      </c>
      <c r="D78" s="4">
        <v>800</v>
      </c>
      <c r="E78" s="2" t="s">
        <v>150</v>
      </c>
      <c r="F78" s="2" t="s">
        <v>197</v>
      </c>
      <c r="G78" s="2">
        <v>4</v>
      </c>
      <c r="H78" s="2">
        <v>0</v>
      </c>
      <c r="I78" t="s">
        <v>299</v>
      </c>
      <c r="J78" s="2" t="s">
        <v>284</v>
      </c>
      <c r="K78" s="2" t="s">
        <v>291</v>
      </c>
      <c r="L78" s="2" t="s">
        <v>13</v>
      </c>
      <c r="M78" s="2" t="s">
        <v>13</v>
      </c>
      <c r="N78" s="2" t="s">
        <v>168</v>
      </c>
      <c r="O78" s="2" t="s">
        <v>13</v>
      </c>
      <c r="P78" s="2" t="s">
        <v>16</v>
      </c>
      <c r="Q78" s="2">
        <v>0</v>
      </c>
      <c r="R78" s="2">
        <v>0</v>
      </c>
      <c r="S78" s="2">
        <v>2</v>
      </c>
      <c r="T78" s="2" t="s">
        <v>163</v>
      </c>
      <c r="U78" s="2" t="s">
        <v>140</v>
      </c>
      <c r="V78" s="2" t="s">
        <v>13</v>
      </c>
      <c r="W78" s="6">
        <f t="shared" si="10"/>
        <v>1800</v>
      </c>
      <c r="X78" s="8">
        <f t="shared" si="11"/>
        <v>48</v>
      </c>
      <c r="Y78" s="10">
        <f t="shared" si="12"/>
        <v>37.5</v>
      </c>
      <c r="Z78" s="8">
        <f t="shared" si="13"/>
        <v>32</v>
      </c>
      <c r="AA78" s="10">
        <f t="shared" si="14"/>
        <v>56.25</v>
      </c>
    </row>
    <row r="79" spans="2:27" x14ac:dyDescent="0.3">
      <c r="B79" t="s">
        <v>169</v>
      </c>
      <c r="C79" t="s">
        <v>262</v>
      </c>
      <c r="D79" s="4">
        <v>700</v>
      </c>
      <c r="E79" s="2" t="s">
        <v>150</v>
      </c>
      <c r="F79" s="2" t="s">
        <v>197</v>
      </c>
      <c r="G79" s="2">
        <v>4</v>
      </c>
      <c r="H79" s="2">
        <v>0</v>
      </c>
      <c r="I79" t="s">
        <v>264</v>
      </c>
      <c r="J79" s="2" t="s">
        <v>293</v>
      </c>
      <c r="K79" s="2" t="s">
        <v>293</v>
      </c>
      <c r="L79" s="2" t="s">
        <v>13</v>
      </c>
      <c r="M79" s="2" t="s">
        <v>13</v>
      </c>
      <c r="N79" s="2" t="s">
        <v>170</v>
      </c>
      <c r="O79" s="2" t="s">
        <v>13</v>
      </c>
      <c r="P79" s="2" t="s">
        <v>13</v>
      </c>
      <c r="Q79" s="2">
        <v>0</v>
      </c>
      <c r="R79" s="2">
        <v>2</v>
      </c>
      <c r="S79" s="2" t="s">
        <v>13</v>
      </c>
      <c r="T79" s="2" t="s">
        <v>43</v>
      </c>
      <c r="U79" s="2" t="s">
        <v>140</v>
      </c>
      <c r="V79" s="2" t="s">
        <v>13</v>
      </c>
      <c r="W79" s="6">
        <f t="shared" si="10"/>
        <v>1700</v>
      </c>
      <c r="X79" s="8">
        <f t="shared" si="11"/>
        <v>48</v>
      </c>
      <c r="Y79" s="10">
        <f t="shared" si="12"/>
        <v>35.416666666666664</v>
      </c>
      <c r="Z79" s="8">
        <f t="shared" si="13"/>
        <v>32</v>
      </c>
      <c r="AA79" s="10">
        <f t="shared" si="14"/>
        <v>53.125</v>
      </c>
    </row>
    <row r="80" spans="2:27" x14ac:dyDescent="0.3">
      <c r="B80" t="s">
        <v>169</v>
      </c>
      <c r="C80" t="s">
        <v>179</v>
      </c>
      <c r="D80" s="4">
        <v>380</v>
      </c>
      <c r="E80" s="2" t="s">
        <v>150</v>
      </c>
      <c r="F80" s="2" t="s">
        <v>197</v>
      </c>
      <c r="G80" s="2">
        <v>5</v>
      </c>
      <c r="H80" s="2">
        <v>0</v>
      </c>
      <c r="I80" t="s">
        <v>180</v>
      </c>
      <c r="J80" s="2" t="s">
        <v>164</v>
      </c>
      <c r="K80" s="2" t="s">
        <v>164</v>
      </c>
      <c r="L80" s="2" t="s">
        <v>13</v>
      </c>
      <c r="M80" s="2" t="s">
        <v>13</v>
      </c>
      <c r="N80" s="2" t="s">
        <v>13</v>
      </c>
      <c r="O80" s="2" t="s">
        <v>13</v>
      </c>
      <c r="P80" s="2" t="s">
        <v>13</v>
      </c>
      <c r="Q80" s="2">
        <v>2</v>
      </c>
      <c r="R80" s="2">
        <v>0</v>
      </c>
      <c r="S80" s="2" t="s">
        <v>13</v>
      </c>
      <c r="T80" s="2" t="s">
        <v>185</v>
      </c>
      <c r="U80" s="2" t="s">
        <v>140</v>
      </c>
      <c r="V80" s="2" t="s">
        <v>13</v>
      </c>
      <c r="W80" s="6">
        <f t="shared" si="10"/>
        <v>1630</v>
      </c>
      <c r="X80" s="8">
        <f t="shared" si="11"/>
        <v>64</v>
      </c>
      <c r="Y80" s="10">
        <f t="shared" si="12"/>
        <v>25.46875</v>
      </c>
      <c r="Z80" s="8">
        <f t="shared" si="13"/>
        <v>48</v>
      </c>
      <c r="AA80" s="10">
        <f t="shared" si="14"/>
        <v>33.958333333333336</v>
      </c>
    </row>
    <row r="81" spans="2:27" x14ac:dyDescent="0.3">
      <c r="B81" t="s">
        <v>169</v>
      </c>
      <c r="C81" t="s">
        <v>177</v>
      </c>
      <c r="D81" s="4">
        <v>600</v>
      </c>
      <c r="E81" s="2" t="s">
        <v>150</v>
      </c>
      <c r="F81" s="2" t="s">
        <v>197</v>
      </c>
      <c r="G81" s="2">
        <v>5</v>
      </c>
      <c r="H81" s="2">
        <v>0</v>
      </c>
      <c r="I81" t="s">
        <v>178</v>
      </c>
      <c r="J81" s="2" t="s">
        <v>286</v>
      </c>
      <c r="K81" s="2" t="s">
        <v>286</v>
      </c>
      <c r="L81" s="2" t="s">
        <v>13</v>
      </c>
      <c r="M81" s="2" t="s">
        <v>13</v>
      </c>
      <c r="N81" s="2" t="s">
        <v>13</v>
      </c>
      <c r="O81" s="2" t="s">
        <v>13</v>
      </c>
      <c r="P81" s="2" t="s">
        <v>13</v>
      </c>
      <c r="Q81" s="2">
        <v>2</v>
      </c>
      <c r="R81" s="2">
        <v>0</v>
      </c>
      <c r="S81" s="2">
        <v>1</v>
      </c>
      <c r="T81" s="2" t="s">
        <v>43</v>
      </c>
      <c r="U81" s="2" t="s">
        <v>140</v>
      </c>
      <c r="V81" s="2" t="s">
        <v>13</v>
      </c>
      <c r="W81" s="6">
        <f t="shared" si="10"/>
        <v>1850</v>
      </c>
      <c r="X81" s="8">
        <f t="shared" si="11"/>
        <v>64</v>
      </c>
      <c r="Y81" s="10">
        <f t="shared" si="12"/>
        <v>28.90625</v>
      </c>
      <c r="Z81" s="8">
        <f t="shared" si="13"/>
        <v>48</v>
      </c>
      <c r="AA81" s="10">
        <f t="shared" si="14"/>
        <v>38.541666666666664</v>
      </c>
    </row>
    <row r="82" spans="2:27" x14ac:dyDescent="0.3">
      <c r="B82" t="s">
        <v>169</v>
      </c>
      <c r="C82" t="s">
        <v>280</v>
      </c>
      <c r="D82" s="4">
        <v>500</v>
      </c>
      <c r="E82" s="2" t="s">
        <v>150</v>
      </c>
      <c r="F82" s="2" t="s">
        <v>197</v>
      </c>
      <c r="G82" s="2">
        <v>6</v>
      </c>
      <c r="H82" s="2">
        <v>0</v>
      </c>
      <c r="I82" t="s">
        <v>282</v>
      </c>
      <c r="J82" s="2" t="s">
        <v>284</v>
      </c>
      <c r="K82" s="2" t="s">
        <v>293</v>
      </c>
      <c r="L82" s="2" t="s">
        <v>13</v>
      </c>
      <c r="M82" s="2" t="s">
        <v>13</v>
      </c>
      <c r="N82" s="2" t="s">
        <v>295</v>
      </c>
      <c r="O82" s="2" t="s">
        <v>13</v>
      </c>
      <c r="P82" s="2" t="s">
        <v>16</v>
      </c>
      <c r="Q82" s="2">
        <v>0</v>
      </c>
      <c r="R82" s="2">
        <v>2</v>
      </c>
      <c r="S82" s="2">
        <v>0</v>
      </c>
      <c r="T82" s="2" t="s">
        <v>43</v>
      </c>
      <c r="U82" s="2" t="s">
        <v>140</v>
      </c>
      <c r="V82" s="2" t="s">
        <v>13</v>
      </c>
      <c r="W82" s="6">
        <f t="shared" si="10"/>
        <v>2000</v>
      </c>
      <c r="X82" s="8">
        <f t="shared" si="11"/>
        <v>80</v>
      </c>
      <c r="Y82" s="10">
        <f t="shared" si="12"/>
        <v>25</v>
      </c>
      <c r="Z82" s="8">
        <f t="shared" si="13"/>
        <v>64</v>
      </c>
      <c r="AA82" s="10">
        <f t="shared" si="14"/>
        <v>31.25</v>
      </c>
    </row>
    <row r="83" spans="2:27" x14ac:dyDescent="0.3">
      <c r="B83" t="s">
        <v>169</v>
      </c>
      <c r="C83" t="s">
        <v>281</v>
      </c>
      <c r="D83" s="4">
        <v>900</v>
      </c>
      <c r="E83" s="2" t="s">
        <v>150</v>
      </c>
      <c r="F83" s="2" t="s">
        <v>197</v>
      </c>
      <c r="G83" s="2">
        <v>6</v>
      </c>
      <c r="H83" s="2">
        <v>0</v>
      </c>
      <c r="I83" t="s">
        <v>299</v>
      </c>
      <c r="J83" s="2" t="s">
        <v>284</v>
      </c>
      <c r="K83" s="2" t="s">
        <v>291</v>
      </c>
      <c r="L83" s="2" t="s">
        <v>13</v>
      </c>
      <c r="M83" s="2" t="s">
        <v>13</v>
      </c>
      <c r="N83" s="2" t="s">
        <v>168</v>
      </c>
      <c r="O83" s="2" t="s">
        <v>13</v>
      </c>
      <c r="P83" s="2" t="s">
        <v>16</v>
      </c>
      <c r="Q83" s="2">
        <v>0</v>
      </c>
      <c r="R83" s="2">
        <v>0</v>
      </c>
      <c r="S83" s="2">
        <v>2</v>
      </c>
      <c r="T83" s="2" t="s">
        <v>163</v>
      </c>
      <c r="U83" s="2" t="s">
        <v>140</v>
      </c>
      <c r="V83" s="2" t="s">
        <v>13</v>
      </c>
      <c r="W83" s="6">
        <f t="shared" si="10"/>
        <v>2400</v>
      </c>
      <c r="X83" s="8">
        <f t="shared" si="11"/>
        <v>80</v>
      </c>
      <c r="Y83" s="10">
        <f t="shared" si="12"/>
        <v>30</v>
      </c>
      <c r="Z83" s="8">
        <f t="shared" si="13"/>
        <v>64</v>
      </c>
      <c r="AA83" s="10">
        <f t="shared" si="14"/>
        <v>37.5</v>
      </c>
    </row>
    <row r="84" spans="2:27" x14ac:dyDescent="0.3">
      <c r="B84" t="s">
        <v>169</v>
      </c>
      <c r="C84" t="s">
        <v>172</v>
      </c>
      <c r="D84" s="4">
        <v>1400</v>
      </c>
      <c r="E84" s="2" t="s">
        <v>150</v>
      </c>
      <c r="F84" s="2" t="s">
        <v>197</v>
      </c>
      <c r="G84" s="2">
        <v>12</v>
      </c>
      <c r="H84" s="2">
        <v>0</v>
      </c>
      <c r="I84" t="s">
        <v>73</v>
      </c>
      <c r="J84" s="2" t="s">
        <v>284</v>
      </c>
      <c r="K84" s="2" t="s">
        <v>289</v>
      </c>
      <c r="L84" s="2" t="s">
        <v>13</v>
      </c>
      <c r="M84" s="2" t="s">
        <v>13</v>
      </c>
      <c r="N84" s="2" t="s">
        <v>174</v>
      </c>
      <c r="O84" s="2" t="s">
        <v>13</v>
      </c>
      <c r="P84" s="2" t="s">
        <v>13</v>
      </c>
      <c r="Q84" s="2">
        <v>0</v>
      </c>
      <c r="R84" s="2">
        <v>2</v>
      </c>
      <c r="S84" s="2" t="s">
        <v>13</v>
      </c>
      <c r="T84" s="2" t="s">
        <v>163</v>
      </c>
      <c r="U84" s="2" t="s">
        <v>140</v>
      </c>
      <c r="V84" s="2" t="s">
        <v>13</v>
      </c>
      <c r="W84" s="6">
        <f t="shared" si="10"/>
        <v>4400</v>
      </c>
      <c r="X84" s="8">
        <f t="shared" si="11"/>
        <v>176</v>
      </c>
      <c r="Y84" s="10">
        <f t="shared" si="12"/>
        <v>25</v>
      </c>
      <c r="Z84" s="8">
        <f t="shared" si="13"/>
        <v>160</v>
      </c>
      <c r="AA84" s="10">
        <f t="shared" si="14"/>
        <v>27.5</v>
      </c>
    </row>
    <row r="85" spans="2:27" x14ac:dyDescent="0.3">
      <c r="B85" t="s">
        <v>169</v>
      </c>
      <c r="C85" t="s">
        <v>171</v>
      </c>
      <c r="D85" s="4">
        <v>1600</v>
      </c>
      <c r="E85" s="2" t="s">
        <v>150</v>
      </c>
      <c r="F85" s="2" t="s">
        <v>197</v>
      </c>
      <c r="G85" s="2">
        <v>12</v>
      </c>
      <c r="H85" s="2">
        <v>0</v>
      </c>
      <c r="I85" t="s">
        <v>136</v>
      </c>
      <c r="J85" s="2" t="s">
        <v>284</v>
      </c>
      <c r="K85" s="2" t="s">
        <v>289</v>
      </c>
      <c r="L85" s="2" t="s">
        <v>13</v>
      </c>
      <c r="M85" s="2" t="s">
        <v>13</v>
      </c>
      <c r="N85" s="2" t="s">
        <v>170</v>
      </c>
      <c r="O85" s="2" t="s">
        <v>13</v>
      </c>
      <c r="P85" s="2" t="s">
        <v>13</v>
      </c>
      <c r="Q85" s="2">
        <v>0</v>
      </c>
      <c r="R85" s="2">
        <v>2</v>
      </c>
      <c r="S85" s="2" t="s">
        <v>173</v>
      </c>
      <c r="T85" s="2" t="s">
        <v>13</v>
      </c>
      <c r="U85" s="2" t="s">
        <v>140</v>
      </c>
      <c r="V85" s="2" t="s">
        <v>13</v>
      </c>
      <c r="W85" s="6">
        <f t="shared" si="10"/>
        <v>4600</v>
      </c>
      <c r="X85" s="8">
        <f t="shared" si="11"/>
        <v>176</v>
      </c>
      <c r="Y85" s="10">
        <f t="shared" si="12"/>
        <v>26.136363636363637</v>
      </c>
      <c r="Z85" s="8">
        <f t="shared" si="13"/>
        <v>160</v>
      </c>
      <c r="AA85" s="10">
        <f t="shared" si="14"/>
        <v>28.75</v>
      </c>
    </row>
    <row r="86" spans="2:27" x14ac:dyDescent="0.3">
      <c r="B86" t="s">
        <v>169</v>
      </c>
      <c r="C86" t="s">
        <v>296</v>
      </c>
      <c r="D86" s="4">
        <v>1700</v>
      </c>
      <c r="E86" s="2" t="s">
        <v>149</v>
      </c>
      <c r="F86" s="2" t="s">
        <v>197</v>
      </c>
      <c r="G86" s="2">
        <v>12</v>
      </c>
      <c r="H86" s="2">
        <v>0</v>
      </c>
      <c r="I86" t="s">
        <v>298</v>
      </c>
      <c r="J86" s="2" t="s">
        <v>300</v>
      </c>
      <c r="K86" s="2" t="s">
        <v>291</v>
      </c>
      <c r="L86" s="2" t="s">
        <v>13</v>
      </c>
      <c r="M86" s="2" t="s">
        <v>13</v>
      </c>
      <c r="N86" s="2" t="s">
        <v>168</v>
      </c>
      <c r="O86" s="2" t="s">
        <v>13</v>
      </c>
      <c r="P86" s="2" t="s">
        <v>16</v>
      </c>
      <c r="Q86" s="2">
        <v>0</v>
      </c>
      <c r="R86" s="2">
        <v>0</v>
      </c>
      <c r="S86" s="2">
        <v>2</v>
      </c>
      <c r="T86" s="2" t="s">
        <v>163</v>
      </c>
      <c r="U86" s="2" t="s">
        <v>140</v>
      </c>
      <c r="V86" s="2" t="s">
        <v>13</v>
      </c>
      <c r="W86" s="6">
        <f t="shared" si="10"/>
        <v>4700</v>
      </c>
      <c r="X86" s="8">
        <f t="shared" si="11"/>
        <v>176</v>
      </c>
      <c r="Y86" s="10">
        <f t="shared" si="12"/>
        <v>26.704545454545453</v>
      </c>
      <c r="Z86" s="8">
        <f t="shared" si="13"/>
        <v>160</v>
      </c>
      <c r="AA86" s="10">
        <f t="shared" si="14"/>
        <v>29.375</v>
      </c>
    </row>
    <row r="87" spans="2:27" x14ac:dyDescent="0.3">
      <c r="B87" t="s">
        <v>169</v>
      </c>
      <c r="C87" t="s">
        <v>186</v>
      </c>
      <c r="D87" s="4">
        <v>700</v>
      </c>
      <c r="E87" s="2" t="s">
        <v>150</v>
      </c>
      <c r="F87" s="2" t="s">
        <v>197</v>
      </c>
      <c r="G87" s="2">
        <v>6</v>
      </c>
      <c r="H87" s="2">
        <v>0</v>
      </c>
      <c r="I87" t="s">
        <v>73</v>
      </c>
      <c r="J87" s="2" t="s">
        <v>284</v>
      </c>
      <c r="K87" s="2" t="s">
        <v>289</v>
      </c>
      <c r="L87" s="2" t="s">
        <v>13</v>
      </c>
      <c r="M87" s="2" t="s">
        <v>13</v>
      </c>
      <c r="N87" s="2" t="s">
        <v>174</v>
      </c>
      <c r="O87" s="2" t="s">
        <v>13</v>
      </c>
      <c r="P87" s="2" t="s">
        <v>13</v>
      </c>
      <c r="Q87" s="2">
        <v>0</v>
      </c>
      <c r="R87" s="2">
        <v>2</v>
      </c>
      <c r="S87" s="2" t="s">
        <v>13</v>
      </c>
      <c r="T87" s="2" t="s">
        <v>163</v>
      </c>
      <c r="U87" s="2" t="s">
        <v>140</v>
      </c>
      <c r="V87" s="2" t="s">
        <v>13</v>
      </c>
      <c r="W87" s="6">
        <f t="shared" si="10"/>
        <v>2200</v>
      </c>
      <c r="X87" s="8">
        <f t="shared" si="11"/>
        <v>80</v>
      </c>
      <c r="Y87" s="10">
        <f t="shared" si="12"/>
        <v>27.5</v>
      </c>
      <c r="Z87" s="8">
        <f t="shared" si="13"/>
        <v>64</v>
      </c>
      <c r="AA87" s="10">
        <f t="shared" si="14"/>
        <v>34.375</v>
      </c>
    </row>
    <row r="88" spans="2:27" x14ac:dyDescent="0.3">
      <c r="B88" t="s">
        <v>169</v>
      </c>
      <c r="C88" t="s">
        <v>175</v>
      </c>
      <c r="D88" s="4">
        <v>1000</v>
      </c>
      <c r="E88" s="2" t="s">
        <v>150</v>
      </c>
      <c r="F88" s="2" t="s">
        <v>197</v>
      </c>
      <c r="G88" s="2">
        <v>9</v>
      </c>
      <c r="H88" s="2">
        <v>0</v>
      </c>
      <c r="I88" t="s">
        <v>73</v>
      </c>
      <c r="J88" s="2" t="s">
        <v>284</v>
      </c>
      <c r="K88" s="2" t="s">
        <v>289</v>
      </c>
      <c r="L88" s="2" t="s">
        <v>13</v>
      </c>
      <c r="M88" s="2" t="s">
        <v>13</v>
      </c>
      <c r="N88" s="2" t="s">
        <v>174</v>
      </c>
      <c r="O88" s="2" t="s">
        <v>13</v>
      </c>
      <c r="P88" s="2" t="s">
        <v>13</v>
      </c>
      <c r="Q88" s="2">
        <v>0</v>
      </c>
      <c r="R88" s="2">
        <v>2</v>
      </c>
      <c r="S88" s="2" t="s">
        <v>13</v>
      </c>
      <c r="T88" s="2" t="s">
        <v>43</v>
      </c>
      <c r="U88" s="2" t="s">
        <v>140</v>
      </c>
      <c r="V88" s="2" t="s">
        <v>13</v>
      </c>
      <c r="W88" s="6">
        <f t="shared" si="10"/>
        <v>3250</v>
      </c>
      <c r="X88" s="8">
        <f t="shared" si="11"/>
        <v>128</v>
      </c>
      <c r="Y88" s="10">
        <f t="shared" si="12"/>
        <v>25.390625</v>
      </c>
      <c r="Z88" s="8">
        <f t="shared" si="13"/>
        <v>112</v>
      </c>
      <c r="AA88" s="10">
        <f t="shared" si="14"/>
        <v>29.017857142857142</v>
      </c>
    </row>
    <row r="89" spans="2:27" x14ac:dyDescent="0.3">
      <c r="B89" t="s">
        <v>169</v>
      </c>
      <c r="C89" t="s">
        <v>176</v>
      </c>
      <c r="D89" s="4">
        <v>1200</v>
      </c>
      <c r="E89" s="2" t="s">
        <v>150</v>
      </c>
      <c r="F89" s="2" t="s">
        <v>197</v>
      </c>
      <c r="G89" s="2">
        <v>9</v>
      </c>
      <c r="H89" s="2">
        <v>0</v>
      </c>
      <c r="I89" t="s">
        <v>136</v>
      </c>
      <c r="J89" s="2" t="s">
        <v>284</v>
      </c>
      <c r="K89" s="2" t="s">
        <v>289</v>
      </c>
      <c r="L89" s="2" t="s">
        <v>13</v>
      </c>
      <c r="M89" s="2" t="s">
        <v>13</v>
      </c>
      <c r="N89" s="2" t="s">
        <v>170</v>
      </c>
      <c r="O89" s="2" t="s">
        <v>13</v>
      </c>
      <c r="P89" s="2" t="s">
        <v>13</v>
      </c>
      <c r="Q89" s="2">
        <v>0</v>
      </c>
      <c r="R89" s="2">
        <v>2</v>
      </c>
      <c r="S89" s="2" t="s">
        <v>173</v>
      </c>
      <c r="T89" s="2" t="s">
        <v>13</v>
      </c>
      <c r="U89" s="2" t="s">
        <v>140</v>
      </c>
      <c r="V89" s="2" t="s">
        <v>13</v>
      </c>
      <c r="W89" s="6">
        <f t="shared" si="10"/>
        <v>3450</v>
      </c>
      <c r="X89" s="8">
        <f t="shared" si="11"/>
        <v>128</v>
      </c>
      <c r="Y89" s="10">
        <f t="shared" si="12"/>
        <v>26.953125</v>
      </c>
      <c r="Z89" s="8">
        <f t="shared" si="13"/>
        <v>112</v>
      </c>
      <c r="AA89" s="10">
        <f t="shared" si="14"/>
        <v>30.803571428571427</v>
      </c>
    </row>
    <row r="90" spans="2:27" x14ac:dyDescent="0.3">
      <c r="B90" t="s">
        <v>169</v>
      </c>
      <c r="C90" t="s">
        <v>297</v>
      </c>
      <c r="D90" s="4">
        <v>1500</v>
      </c>
      <c r="E90" s="2" t="s">
        <v>150</v>
      </c>
      <c r="F90" s="2" t="s">
        <v>197</v>
      </c>
      <c r="G90" s="2">
        <v>9</v>
      </c>
      <c r="H90" s="2">
        <v>0</v>
      </c>
      <c r="I90" t="s">
        <v>298</v>
      </c>
      <c r="J90" s="2" t="s">
        <v>300</v>
      </c>
      <c r="K90" s="2" t="s">
        <v>291</v>
      </c>
      <c r="L90" s="2" t="s">
        <v>13</v>
      </c>
      <c r="M90" s="2" t="s">
        <v>13</v>
      </c>
      <c r="N90" s="2" t="s">
        <v>168</v>
      </c>
      <c r="O90" s="2" t="s">
        <v>13</v>
      </c>
      <c r="P90" s="2" t="s">
        <v>16</v>
      </c>
      <c r="Q90" s="2">
        <v>0</v>
      </c>
      <c r="R90" s="2">
        <v>0</v>
      </c>
      <c r="S90" s="2">
        <v>2</v>
      </c>
      <c r="T90" s="2" t="s">
        <v>163</v>
      </c>
      <c r="U90" s="2" t="s">
        <v>140</v>
      </c>
      <c r="V90" s="2" t="s">
        <v>13</v>
      </c>
      <c r="W90" s="6">
        <f t="shared" si="10"/>
        <v>3750</v>
      </c>
      <c r="X90" s="8">
        <f t="shared" si="11"/>
        <v>128</v>
      </c>
      <c r="Y90" s="10">
        <f t="shared" si="12"/>
        <v>29.296875</v>
      </c>
      <c r="Z90" s="8">
        <f t="shared" si="13"/>
        <v>112</v>
      </c>
      <c r="AA90" s="10">
        <f t="shared" si="14"/>
        <v>33.482142857142854</v>
      </c>
    </row>
    <row r="91" spans="2:27" x14ac:dyDescent="0.3">
      <c r="B91" t="s">
        <v>267</v>
      </c>
      <c r="C91" t="s">
        <v>268</v>
      </c>
      <c r="D91" s="4">
        <v>400</v>
      </c>
      <c r="E91" s="2" t="s">
        <v>150</v>
      </c>
      <c r="F91" s="2" t="s">
        <v>273</v>
      </c>
      <c r="G91" s="2">
        <v>2</v>
      </c>
      <c r="H91" s="2">
        <v>0</v>
      </c>
      <c r="I91" t="s">
        <v>274</v>
      </c>
      <c r="J91" s="2" t="s">
        <v>284</v>
      </c>
      <c r="K91" s="2" t="s">
        <v>283</v>
      </c>
      <c r="L91" s="2" t="s">
        <v>13</v>
      </c>
      <c r="M91" s="2" t="s">
        <v>13</v>
      </c>
      <c r="N91" s="2">
        <v>2</v>
      </c>
      <c r="O91" s="2" t="s">
        <v>13</v>
      </c>
      <c r="P91" s="2" t="s">
        <v>16</v>
      </c>
      <c r="Q91" s="2">
        <v>0</v>
      </c>
      <c r="R91" s="2">
        <v>2</v>
      </c>
      <c r="S91" s="2" t="s">
        <v>13</v>
      </c>
      <c r="T91" s="2" t="s">
        <v>163</v>
      </c>
      <c r="U91" s="2" t="s">
        <v>278</v>
      </c>
      <c r="V91" s="2" t="s">
        <v>13</v>
      </c>
      <c r="W91" s="6">
        <f t="shared" si="10"/>
        <v>900</v>
      </c>
      <c r="X91" s="8">
        <f t="shared" si="11"/>
        <v>16</v>
      </c>
      <c r="Y91" s="10">
        <f t="shared" si="12"/>
        <v>56.25</v>
      </c>
      <c r="Z91" s="8" t="str">
        <f t="shared" si="13"/>
        <v/>
      </c>
      <c r="AA91" s="10" t="str">
        <f t="shared" si="14"/>
        <v/>
      </c>
    </row>
    <row r="92" spans="2:27" x14ac:dyDescent="0.3">
      <c r="B92" t="s">
        <v>267</v>
      </c>
      <c r="C92" t="s">
        <v>269</v>
      </c>
      <c r="D92" s="4">
        <v>600</v>
      </c>
      <c r="E92" s="2" t="s">
        <v>150</v>
      </c>
      <c r="F92" s="2" t="s">
        <v>273</v>
      </c>
      <c r="G92" s="2">
        <v>4</v>
      </c>
      <c r="H92" s="2">
        <v>0</v>
      </c>
      <c r="I92" t="s">
        <v>274</v>
      </c>
      <c r="J92" s="2" t="s">
        <v>284</v>
      </c>
      <c r="K92" s="2" t="s">
        <v>283</v>
      </c>
      <c r="L92" s="2" t="s">
        <v>13</v>
      </c>
      <c r="M92" s="2" t="s">
        <v>13</v>
      </c>
      <c r="N92" s="2">
        <v>2</v>
      </c>
      <c r="O92" s="2" t="s">
        <v>13</v>
      </c>
      <c r="P92" s="2" t="s">
        <v>16</v>
      </c>
      <c r="Q92" s="2">
        <v>0</v>
      </c>
      <c r="R92" s="2">
        <v>2</v>
      </c>
      <c r="S92" s="2" t="s">
        <v>13</v>
      </c>
      <c r="T92" s="2" t="s">
        <v>163</v>
      </c>
      <c r="U92" s="2" t="s">
        <v>278</v>
      </c>
      <c r="V92" s="2" t="s">
        <v>13</v>
      </c>
      <c r="W92" s="6">
        <f t="shared" si="10"/>
        <v>1600</v>
      </c>
      <c r="X92" s="8">
        <f t="shared" si="11"/>
        <v>48</v>
      </c>
      <c r="Y92" s="10">
        <f t="shared" si="12"/>
        <v>33.333333333333336</v>
      </c>
      <c r="Z92" s="8">
        <f t="shared" si="13"/>
        <v>32</v>
      </c>
      <c r="AA92" s="10">
        <f t="shared" si="14"/>
        <v>50</v>
      </c>
    </row>
    <row r="93" spans="2:27" x14ac:dyDescent="0.3">
      <c r="B93" t="s">
        <v>267</v>
      </c>
      <c r="C93" t="s">
        <v>270</v>
      </c>
      <c r="D93" s="4">
        <v>700</v>
      </c>
      <c r="E93" s="2" t="s">
        <v>150</v>
      </c>
      <c r="F93" s="2" t="s">
        <v>273</v>
      </c>
      <c r="G93" s="2">
        <v>4</v>
      </c>
      <c r="H93" s="2">
        <v>0</v>
      </c>
      <c r="I93" t="s">
        <v>275</v>
      </c>
      <c r="J93" s="2" t="s">
        <v>284</v>
      </c>
      <c r="K93" s="2" t="s">
        <v>291</v>
      </c>
      <c r="L93" s="2" t="s">
        <v>13</v>
      </c>
      <c r="M93" s="2" t="s">
        <v>13</v>
      </c>
      <c r="N93" s="2">
        <v>2</v>
      </c>
      <c r="O93" s="2" t="s">
        <v>13</v>
      </c>
      <c r="P93" s="2" t="s">
        <v>16</v>
      </c>
      <c r="Q93" s="2">
        <v>0</v>
      </c>
      <c r="R93" s="2">
        <v>1</v>
      </c>
      <c r="S93" s="2">
        <v>1</v>
      </c>
      <c r="T93" s="2" t="s">
        <v>163</v>
      </c>
      <c r="U93" s="2" t="s">
        <v>278</v>
      </c>
      <c r="V93" s="2" t="s">
        <v>13</v>
      </c>
      <c r="W93" s="6">
        <f t="shared" si="10"/>
        <v>1700</v>
      </c>
      <c r="X93" s="8">
        <f t="shared" si="11"/>
        <v>48</v>
      </c>
      <c r="Y93" s="10">
        <f t="shared" si="12"/>
        <v>35.416666666666664</v>
      </c>
      <c r="Z93" s="8">
        <f t="shared" si="13"/>
        <v>32</v>
      </c>
      <c r="AA93" s="10">
        <f t="shared" si="14"/>
        <v>53.125</v>
      </c>
    </row>
    <row r="94" spans="2:27" x14ac:dyDescent="0.3">
      <c r="B94" t="s">
        <v>267</v>
      </c>
      <c r="C94" t="s">
        <v>271</v>
      </c>
      <c r="D94" s="4">
        <v>1000</v>
      </c>
      <c r="E94" s="2" t="s">
        <v>150</v>
      </c>
      <c r="F94" s="2" t="s">
        <v>273</v>
      </c>
      <c r="G94" s="2">
        <v>6</v>
      </c>
      <c r="H94" s="2">
        <v>0</v>
      </c>
      <c r="I94" t="s">
        <v>299</v>
      </c>
      <c r="J94" s="2" t="s">
        <v>284</v>
      </c>
      <c r="K94" s="2" t="s">
        <v>291</v>
      </c>
      <c r="L94" s="2" t="s">
        <v>13</v>
      </c>
      <c r="M94" s="2" t="s">
        <v>276</v>
      </c>
      <c r="N94" s="2">
        <v>2</v>
      </c>
      <c r="O94" s="2" t="s">
        <v>277</v>
      </c>
      <c r="P94" s="2" t="s">
        <v>16</v>
      </c>
      <c r="Q94" s="2">
        <v>0</v>
      </c>
      <c r="R94" s="2">
        <v>0</v>
      </c>
      <c r="S94" s="2">
        <v>2</v>
      </c>
      <c r="T94" s="2" t="s">
        <v>163</v>
      </c>
      <c r="U94" s="2" t="s">
        <v>278</v>
      </c>
      <c r="V94" s="2" t="s">
        <v>13</v>
      </c>
      <c r="W94" s="6">
        <f t="shared" si="10"/>
        <v>2500</v>
      </c>
      <c r="X94" s="8">
        <f t="shared" si="11"/>
        <v>80</v>
      </c>
      <c r="Y94" s="10">
        <f t="shared" si="12"/>
        <v>31.25</v>
      </c>
      <c r="Z94" s="8">
        <f t="shared" si="13"/>
        <v>64</v>
      </c>
      <c r="AA94" s="10">
        <f t="shared" si="14"/>
        <v>39.0625</v>
      </c>
    </row>
    <row r="95" spans="2:27" x14ac:dyDescent="0.3">
      <c r="B95" t="s">
        <v>267</v>
      </c>
      <c r="C95" t="s">
        <v>272</v>
      </c>
      <c r="D95" s="4">
        <v>1500</v>
      </c>
      <c r="E95" s="2" t="s">
        <v>150</v>
      </c>
      <c r="F95" s="2" t="s">
        <v>273</v>
      </c>
      <c r="G95" s="2">
        <v>8</v>
      </c>
      <c r="H95" s="2">
        <v>0</v>
      </c>
      <c r="I95" t="s">
        <v>299</v>
      </c>
      <c r="J95" s="2" t="s">
        <v>284</v>
      </c>
      <c r="K95" s="2" t="s">
        <v>291</v>
      </c>
      <c r="L95" s="2" t="s">
        <v>13</v>
      </c>
      <c r="M95" s="2" t="s">
        <v>276</v>
      </c>
      <c r="N95" s="2">
        <v>2</v>
      </c>
      <c r="O95" s="2" t="s">
        <v>277</v>
      </c>
      <c r="P95" s="2" t="s">
        <v>16</v>
      </c>
      <c r="Q95" s="2">
        <v>0</v>
      </c>
      <c r="R95" s="2">
        <v>0</v>
      </c>
      <c r="S95" s="2">
        <v>2</v>
      </c>
      <c r="T95" s="2" t="s">
        <v>163</v>
      </c>
      <c r="U95" s="2" t="s">
        <v>278</v>
      </c>
      <c r="V95" s="2" t="s">
        <v>13</v>
      </c>
      <c r="W95" s="6">
        <f t="shared" si="10"/>
        <v>3500</v>
      </c>
      <c r="X95" s="8">
        <f t="shared" si="11"/>
        <v>112</v>
      </c>
      <c r="Y95" s="10">
        <f t="shared" si="12"/>
        <v>31.25</v>
      </c>
      <c r="Z95" s="8">
        <f t="shared" si="13"/>
        <v>96</v>
      </c>
      <c r="AA95" s="10">
        <f t="shared" si="14"/>
        <v>36.458333333333336</v>
      </c>
    </row>
    <row r="96" spans="2:27" x14ac:dyDescent="0.3">
      <c r="B96" t="s">
        <v>137</v>
      </c>
      <c r="C96" t="s">
        <v>142</v>
      </c>
      <c r="D96" s="4">
        <v>430</v>
      </c>
      <c r="E96" s="4" t="s">
        <v>150</v>
      </c>
      <c r="F96" s="4" t="s">
        <v>198</v>
      </c>
      <c r="G96" s="2">
        <v>2</v>
      </c>
      <c r="H96" s="2">
        <v>0</v>
      </c>
      <c r="I96" t="s">
        <v>139</v>
      </c>
      <c r="J96" s="2" t="s">
        <v>286</v>
      </c>
      <c r="K96" s="2" t="s">
        <v>283</v>
      </c>
      <c r="L96" s="2" t="s">
        <v>13</v>
      </c>
      <c r="M96" s="2" t="s">
        <v>13</v>
      </c>
      <c r="N96" s="2" t="s">
        <v>13</v>
      </c>
      <c r="O96" s="2" t="s">
        <v>13</v>
      </c>
      <c r="P96" s="2" t="s">
        <v>13</v>
      </c>
      <c r="Q96" s="2">
        <v>2</v>
      </c>
      <c r="R96" s="2">
        <v>0</v>
      </c>
      <c r="S96" s="2" t="s">
        <v>13</v>
      </c>
      <c r="T96" s="2" t="s">
        <v>141</v>
      </c>
      <c r="U96" s="2" t="s">
        <v>140</v>
      </c>
      <c r="V96" s="2" t="s">
        <v>16</v>
      </c>
      <c r="W96" s="6">
        <f t="shared" si="10"/>
        <v>1730</v>
      </c>
      <c r="X96" s="8">
        <f t="shared" si="11"/>
        <v>16</v>
      </c>
      <c r="Y96" s="10">
        <f t="shared" si="12"/>
        <v>108.125</v>
      </c>
      <c r="Z96" s="8" t="str">
        <f t="shared" si="13"/>
        <v/>
      </c>
      <c r="AA96" s="10" t="str">
        <f t="shared" si="14"/>
        <v/>
      </c>
    </row>
    <row r="97" spans="2:27" x14ac:dyDescent="0.3">
      <c r="B97" t="s">
        <v>137</v>
      </c>
      <c r="C97" t="s">
        <v>138</v>
      </c>
      <c r="D97" s="4">
        <v>550</v>
      </c>
      <c r="E97" s="4" t="s">
        <v>150</v>
      </c>
      <c r="F97" s="4" t="s">
        <v>198</v>
      </c>
      <c r="G97" s="2">
        <v>4</v>
      </c>
      <c r="H97" s="2">
        <v>0</v>
      </c>
      <c r="I97" t="s">
        <v>139</v>
      </c>
      <c r="J97" s="2" t="s">
        <v>286</v>
      </c>
      <c r="K97" s="2" t="s">
        <v>283</v>
      </c>
      <c r="L97" s="2" t="s">
        <v>13</v>
      </c>
      <c r="M97" s="2" t="s">
        <v>13</v>
      </c>
      <c r="N97" s="2" t="s">
        <v>13</v>
      </c>
      <c r="O97" s="2" t="s">
        <v>13</v>
      </c>
      <c r="P97" s="2" t="s">
        <v>13</v>
      </c>
      <c r="Q97" s="2">
        <v>2</v>
      </c>
      <c r="R97" s="2">
        <v>0</v>
      </c>
      <c r="S97" s="2" t="s">
        <v>13</v>
      </c>
      <c r="T97" s="2" t="s">
        <v>141</v>
      </c>
      <c r="U97" s="2" t="s">
        <v>140</v>
      </c>
      <c r="V97" s="2" t="s">
        <v>16</v>
      </c>
      <c r="W97" s="6">
        <f t="shared" si="10"/>
        <v>3150</v>
      </c>
      <c r="X97" s="8">
        <f t="shared" si="11"/>
        <v>48</v>
      </c>
      <c r="Y97" s="10">
        <f t="shared" si="12"/>
        <v>65.625</v>
      </c>
      <c r="Z97" s="8">
        <f t="shared" si="13"/>
        <v>32</v>
      </c>
      <c r="AA97" s="10">
        <f t="shared" si="14"/>
        <v>98.4375</v>
      </c>
    </row>
    <row r="98" spans="2:27" x14ac:dyDescent="0.3">
      <c r="B98" t="s">
        <v>305</v>
      </c>
      <c r="C98" t="s">
        <v>308</v>
      </c>
      <c r="D98" s="4">
        <v>650</v>
      </c>
      <c r="E98" s="2" t="s">
        <v>312</v>
      </c>
      <c r="F98" s="2" t="s">
        <v>313</v>
      </c>
      <c r="G98" s="2">
        <v>6</v>
      </c>
      <c r="H98" s="2">
        <v>0</v>
      </c>
      <c r="I98" t="s">
        <v>274</v>
      </c>
      <c r="J98" s="2" t="s">
        <v>284</v>
      </c>
      <c r="K98" s="2" t="s">
        <v>293</v>
      </c>
      <c r="L98" s="2" t="s">
        <v>13</v>
      </c>
      <c r="M98" s="2" t="s">
        <v>315</v>
      </c>
      <c r="O98" s="2" t="s">
        <v>13</v>
      </c>
      <c r="P98" s="2" t="s">
        <v>317</v>
      </c>
      <c r="Q98" s="2">
        <v>0</v>
      </c>
      <c r="R98" s="2">
        <v>2</v>
      </c>
      <c r="S98" s="2" t="s">
        <v>13</v>
      </c>
      <c r="T98" s="2" t="s">
        <v>163</v>
      </c>
      <c r="U98" s="2" t="s">
        <v>140</v>
      </c>
      <c r="V98" s="2" t="s">
        <v>13</v>
      </c>
      <c r="W98" s="6">
        <f t="shared" si="10"/>
        <v>2150</v>
      </c>
      <c r="X98" s="8">
        <f t="shared" si="11"/>
        <v>80</v>
      </c>
      <c r="Y98" s="10">
        <f t="shared" si="12"/>
        <v>26.875</v>
      </c>
      <c r="Z98" s="8">
        <f t="shared" si="13"/>
        <v>64</v>
      </c>
      <c r="AA98" s="10">
        <f t="shared" si="14"/>
        <v>33.59375</v>
      </c>
    </row>
    <row r="99" spans="2:27" x14ac:dyDescent="0.3">
      <c r="B99" t="s">
        <v>305</v>
      </c>
      <c r="C99" t="s">
        <v>307</v>
      </c>
      <c r="D99" s="4">
        <v>680</v>
      </c>
      <c r="E99" s="2" t="s">
        <v>312</v>
      </c>
      <c r="F99" s="2" t="s">
        <v>313</v>
      </c>
      <c r="G99" s="2">
        <v>6</v>
      </c>
      <c r="H99" s="2">
        <v>0</v>
      </c>
      <c r="I99" t="s">
        <v>274</v>
      </c>
      <c r="J99" s="2" t="s">
        <v>300</v>
      </c>
      <c r="K99" s="2" t="s">
        <v>293</v>
      </c>
      <c r="L99" s="2" t="s">
        <v>13</v>
      </c>
      <c r="M99" s="2" t="s">
        <v>315</v>
      </c>
      <c r="O99" s="2" t="s">
        <v>13</v>
      </c>
      <c r="P99" s="2" t="s">
        <v>317</v>
      </c>
      <c r="Q99" s="2">
        <v>0</v>
      </c>
      <c r="R99" s="2">
        <v>2</v>
      </c>
      <c r="S99" s="2" t="s">
        <v>13</v>
      </c>
      <c r="T99" s="2" t="s">
        <v>163</v>
      </c>
      <c r="U99" s="2" t="s">
        <v>140</v>
      </c>
      <c r="V99" s="2" t="s">
        <v>13</v>
      </c>
      <c r="W99" s="6">
        <f t="shared" ref="W99:W102" si="15">IF(G99&gt;0,IF(V99="No",D99+(G99*$B$3),D99+(G99*$B$4)),"")</f>
        <v>2180</v>
      </c>
      <c r="X99" s="8">
        <f t="shared" ref="X99:X102" si="16">IF(G99&gt;0,(G99-1)*$B$2,"")</f>
        <v>80</v>
      </c>
      <c r="Y99" s="10">
        <f t="shared" ref="Y99:Y102" si="17">IF(G99&gt;0,W99/X99,"")</f>
        <v>27.25</v>
      </c>
      <c r="Z99" s="8">
        <f t="shared" ref="Z99:Z102" si="18">IF(G99&gt;2,(G99-2)*$B$2,"")</f>
        <v>64</v>
      </c>
      <c r="AA99" s="10">
        <f t="shared" ref="AA99:AA102" si="19">IF(ISNUMBER(Z99),W99/Z99,"")</f>
        <v>34.0625</v>
      </c>
    </row>
    <row r="100" spans="2:27" x14ac:dyDescent="0.3">
      <c r="B100" t="s">
        <v>306</v>
      </c>
      <c r="C100" t="s">
        <v>309</v>
      </c>
      <c r="D100" s="4">
        <v>1100</v>
      </c>
      <c r="E100" s="2" t="s">
        <v>312</v>
      </c>
      <c r="F100" s="2" t="s">
        <v>313</v>
      </c>
      <c r="G100" s="2">
        <v>6</v>
      </c>
      <c r="H100" s="2">
        <v>0</v>
      </c>
      <c r="I100" t="s">
        <v>299</v>
      </c>
      <c r="J100" s="2" t="s">
        <v>283</v>
      </c>
      <c r="K100" s="2" t="s">
        <v>314</v>
      </c>
      <c r="L100" s="2" t="s">
        <v>13</v>
      </c>
      <c r="M100" s="2" t="s">
        <v>316</v>
      </c>
      <c r="O100" s="2" t="s">
        <v>277</v>
      </c>
      <c r="P100" s="2" t="s">
        <v>317</v>
      </c>
      <c r="Q100" s="2">
        <v>0</v>
      </c>
      <c r="R100" s="2">
        <v>2</v>
      </c>
      <c r="S100" s="2">
        <v>1</v>
      </c>
      <c r="T100" s="2" t="s">
        <v>163</v>
      </c>
      <c r="U100" s="2" t="s">
        <v>140</v>
      </c>
      <c r="V100" s="2" t="s">
        <v>13</v>
      </c>
      <c r="W100" s="6">
        <f t="shared" si="15"/>
        <v>2600</v>
      </c>
      <c r="X100" s="8">
        <f t="shared" si="16"/>
        <v>80</v>
      </c>
      <c r="Y100" s="10">
        <f t="shared" si="17"/>
        <v>32.5</v>
      </c>
      <c r="Z100" s="8">
        <f t="shared" si="18"/>
        <v>64</v>
      </c>
      <c r="AA100" s="10">
        <f t="shared" si="19"/>
        <v>40.625</v>
      </c>
    </row>
    <row r="101" spans="2:27" x14ac:dyDescent="0.3">
      <c r="B101" t="s">
        <v>306</v>
      </c>
      <c r="C101" t="s">
        <v>310</v>
      </c>
      <c r="D101" s="4">
        <v>1250</v>
      </c>
      <c r="E101" s="2" t="s">
        <v>312</v>
      </c>
      <c r="F101" s="2" t="s">
        <v>313</v>
      </c>
      <c r="G101" s="2">
        <v>6</v>
      </c>
      <c r="H101" s="2">
        <v>0</v>
      </c>
      <c r="I101" t="s">
        <v>299</v>
      </c>
      <c r="J101" s="2" t="s">
        <v>314</v>
      </c>
      <c r="K101" s="2" t="s">
        <v>314</v>
      </c>
      <c r="L101" s="2" t="s">
        <v>13</v>
      </c>
      <c r="M101" s="2" t="s">
        <v>316</v>
      </c>
      <c r="O101" s="2" t="s">
        <v>277</v>
      </c>
      <c r="P101" s="2" t="s">
        <v>317</v>
      </c>
      <c r="Q101" s="2">
        <v>0</v>
      </c>
      <c r="R101" s="2">
        <v>2</v>
      </c>
      <c r="S101" s="2">
        <v>1</v>
      </c>
      <c r="T101" s="2" t="s">
        <v>163</v>
      </c>
      <c r="U101" s="2" t="s">
        <v>140</v>
      </c>
      <c r="V101" s="2" t="s">
        <v>13</v>
      </c>
      <c r="W101" s="6">
        <f t="shared" si="15"/>
        <v>2750</v>
      </c>
      <c r="X101" s="8">
        <f t="shared" si="16"/>
        <v>80</v>
      </c>
      <c r="Y101" s="10">
        <f t="shared" si="17"/>
        <v>34.375</v>
      </c>
      <c r="Z101" s="8">
        <f t="shared" si="18"/>
        <v>64</v>
      </c>
      <c r="AA101" s="10">
        <f t="shared" si="19"/>
        <v>42.96875</v>
      </c>
    </row>
    <row r="102" spans="2:27" x14ac:dyDescent="0.3">
      <c r="B102" t="s">
        <v>306</v>
      </c>
      <c r="C102" t="s">
        <v>311</v>
      </c>
      <c r="D102" s="4">
        <v>2000</v>
      </c>
      <c r="E102" s="2" t="s">
        <v>312</v>
      </c>
      <c r="F102" s="2" t="s">
        <v>313</v>
      </c>
      <c r="G102" s="2">
        <v>6</v>
      </c>
      <c r="H102" s="2">
        <v>0</v>
      </c>
      <c r="I102" t="s">
        <v>299</v>
      </c>
      <c r="J102" s="2" t="s">
        <v>314</v>
      </c>
      <c r="K102" s="2" t="s">
        <v>314</v>
      </c>
      <c r="L102" s="2" t="s">
        <v>13</v>
      </c>
      <c r="M102" s="2" t="s">
        <v>316</v>
      </c>
      <c r="O102" s="2" t="s">
        <v>277</v>
      </c>
      <c r="P102" s="2" t="s">
        <v>317</v>
      </c>
      <c r="Q102" s="2">
        <v>0</v>
      </c>
      <c r="R102" s="2">
        <v>2</v>
      </c>
      <c r="S102" s="2">
        <v>1</v>
      </c>
      <c r="T102" s="2" t="s">
        <v>163</v>
      </c>
      <c r="U102" s="2" t="s">
        <v>140</v>
      </c>
      <c r="V102" s="2" t="s">
        <v>13</v>
      </c>
      <c r="W102" s="6">
        <f t="shared" si="15"/>
        <v>3500</v>
      </c>
      <c r="X102" s="8">
        <f t="shared" si="16"/>
        <v>80</v>
      </c>
      <c r="Y102" s="10">
        <f t="shared" si="17"/>
        <v>43.75</v>
      </c>
      <c r="Z102" s="8">
        <f t="shared" si="18"/>
        <v>64</v>
      </c>
      <c r="AA102" s="10">
        <f t="shared" si="19"/>
        <v>54.6875</v>
      </c>
    </row>
  </sheetData>
  <autoFilter ref="B6:AA97" xr:uid="{B782CF65-3F97-4B3F-A12B-6C2556F3566B}">
    <sortState xmlns:xlrd2="http://schemas.microsoft.com/office/spreadsheetml/2017/richdata2" ref="B7:AA97">
      <sortCondition ref="B6:B9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316F-FBBC-4599-B872-08F3F9047377}">
  <dimension ref="B1:I19"/>
  <sheetViews>
    <sheetView workbookViewId="0">
      <pane ySplit="1" topLeftCell="A7" activePane="bottomLeft" state="frozen"/>
      <selection pane="bottomLeft" activeCell="C6" sqref="C6"/>
    </sheetView>
  </sheetViews>
  <sheetFormatPr defaultRowHeight="14.4" x14ac:dyDescent="0.3"/>
  <cols>
    <col min="1" max="1" width="3.5546875" customWidth="1"/>
    <col min="2" max="2" width="28.44140625" style="15" customWidth="1"/>
    <col min="3" max="3" width="21.88671875" style="15" customWidth="1"/>
    <col min="4" max="4" width="27.33203125" style="17" bestFit="1" customWidth="1"/>
    <col min="5" max="6" width="27.6640625" style="17" bestFit="1" customWidth="1"/>
    <col min="7" max="7" width="27" style="17" bestFit="1" customWidth="1"/>
    <col min="8" max="8" width="24.6640625" style="17" bestFit="1" customWidth="1"/>
    <col min="9" max="9" width="27.88671875" style="2" bestFit="1" customWidth="1"/>
  </cols>
  <sheetData>
    <row r="1" spans="2:9" s="1" customFormat="1" x14ac:dyDescent="0.3">
      <c r="B1" s="23" t="s">
        <v>243</v>
      </c>
      <c r="C1" s="26" t="s">
        <v>189</v>
      </c>
      <c r="D1" s="24" t="s">
        <v>190</v>
      </c>
      <c r="E1" s="24" t="s">
        <v>191</v>
      </c>
      <c r="F1" s="24" t="s">
        <v>192</v>
      </c>
      <c r="G1" s="24" t="s">
        <v>201</v>
      </c>
      <c r="H1" s="24" t="s">
        <v>203</v>
      </c>
      <c r="I1" s="25" t="s">
        <v>202</v>
      </c>
    </row>
    <row r="2" spans="2:9" ht="18" x14ac:dyDescent="0.3">
      <c r="B2" s="22" t="s">
        <v>244</v>
      </c>
      <c r="C2" s="26" t="s">
        <v>204</v>
      </c>
      <c r="D2" s="18" t="s">
        <v>218</v>
      </c>
      <c r="E2" s="18" t="s">
        <v>205</v>
      </c>
      <c r="F2" s="18" t="s">
        <v>206</v>
      </c>
      <c r="G2" s="18" t="s">
        <v>218</v>
      </c>
      <c r="H2" s="18" t="s">
        <v>218</v>
      </c>
      <c r="I2" s="18" t="s">
        <v>205</v>
      </c>
    </row>
    <row r="3" spans="2:9" ht="28.8" x14ac:dyDescent="0.3">
      <c r="B3" s="21"/>
      <c r="C3" s="26" t="s">
        <v>223</v>
      </c>
      <c r="D3" s="18" t="s">
        <v>224</v>
      </c>
      <c r="E3" s="18" t="s">
        <v>224</v>
      </c>
      <c r="F3" s="18" t="s">
        <v>233</v>
      </c>
      <c r="G3" s="18" t="s">
        <v>224</v>
      </c>
      <c r="H3" s="18" t="s">
        <v>224</v>
      </c>
      <c r="I3" s="18" t="s">
        <v>13</v>
      </c>
    </row>
    <row r="4" spans="2:9" x14ac:dyDescent="0.3">
      <c r="B4" s="21"/>
      <c r="C4" s="26" t="s">
        <v>231</v>
      </c>
      <c r="D4" s="18" t="s">
        <v>13</v>
      </c>
      <c r="E4" s="18" t="s">
        <v>232</v>
      </c>
      <c r="F4" s="18" t="s">
        <v>13</v>
      </c>
      <c r="G4" s="18" t="s">
        <v>13</v>
      </c>
      <c r="H4" s="18" t="s">
        <v>13</v>
      </c>
      <c r="I4" s="18" t="s">
        <v>13</v>
      </c>
    </row>
    <row r="5" spans="2:9" ht="43.2" x14ac:dyDescent="0.3">
      <c r="B5" s="21"/>
      <c r="C5" s="26" t="s">
        <v>229</v>
      </c>
      <c r="D5" s="18" t="s">
        <v>16</v>
      </c>
      <c r="E5" s="18" t="s">
        <v>16</v>
      </c>
      <c r="F5" s="18" t="s">
        <v>16</v>
      </c>
      <c r="G5" s="18" t="s">
        <v>230</v>
      </c>
      <c r="H5" s="18" t="s">
        <v>16</v>
      </c>
      <c r="I5" s="18" t="s">
        <v>140</v>
      </c>
    </row>
    <row r="6" spans="2:9" ht="57.6" x14ac:dyDescent="0.3">
      <c r="B6" s="22" t="s">
        <v>207</v>
      </c>
      <c r="C6" s="26" t="s">
        <v>245</v>
      </c>
      <c r="D6" s="18" t="s">
        <v>234</v>
      </c>
      <c r="E6" s="18" t="s">
        <v>239</v>
      </c>
      <c r="F6" s="18" t="s">
        <v>239</v>
      </c>
      <c r="G6" s="18" t="s">
        <v>235</v>
      </c>
      <c r="H6" s="18" t="s">
        <v>13</v>
      </c>
      <c r="I6" s="18" t="s">
        <v>13</v>
      </c>
    </row>
    <row r="7" spans="2:9" ht="43.2" x14ac:dyDescent="0.3">
      <c r="B7" s="21"/>
      <c r="C7" s="26" t="s">
        <v>236</v>
      </c>
      <c r="D7" s="18" t="s">
        <v>237</v>
      </c>
      <c r="E7" s="18" t="s">
        <v>238</v>
      </c>
      <c r="F7" s="18" t="s">
        <v>238</v>
      </c>
      <c r="G7" s="20" t="s">
        <v>242</v>
      </c>
      <c r="H7" s="18" t="s">
        <v>140</v>
      </c>
      <c r="I7" s="18" t="s">
        <v>140</v>
      </c>
    </row>
    <row r="8" spans="2:9" ht="86.4" x14ac:dyDescent="0.3">
      <c r="B8" s="21"/>
      <c r="C8" s="26" t="s">
        <v>241</v>
      </c>
      <c r="D8" s="18" t="s">
        <v>16</v>
      </c>
      <c r="E8" s="18" t="s">
        <v>240</v>
      </c>
      <c r="F8" s="18" t="s">
        <v>240</v>
      </c>
      <c r="G8" s="18" t="s">
        <v>16</v>
      </c>
      <c r="H8" s="18" t="s">
        <v>140</v>
      </c>
      <c r="I8" s="18" t="s">
        <v>140</v>
      </c>
    </row>
    <row r="9" spans="2:9" ht="28.8" x14ac:dyDescent="0.3">
      <c r="B9" s="22" t="s">
        <v>246</v>
      </c>
      <c r="C9" s="26" t="s">
        <v>214</v>
      </c>
      <c r="D9" s="18" t="s">
        <v>225</v>
      </c>
      <c r="E9" s="18" t="s">
        <v>215</v>
      </c>
      <c r="F9" s="18" t="s">
        <v>215</v>
      </c>
      <c r="G9" s="18" t="s">
        <v>216</v>
      </c>
      <c r="H9" s="18" t="s">
        <v>217</v>
      </c>
      <c r="I9" s="18" t="s">
        <v>219</v>
      </c>
    </row>
    <row r="10" spans="2:9" ht="28.8" x14ac:dyDescent="0.3">
      <c r="B10" s="21"/>
      <c r="C10" s="26" t="s">
        <v>208</v>
      </c>
      <c r="D10" s="18" t="s">
        <v>13</v>
      </c>
      <c r="E10" s="18" t="s">
        <v>13</v>
      </c>
      <c r="F10" s="18" t="s">
        <v>13</v>
      </c>
      <c r="G10" s="18" t="s">
        <v>249</v>
      </c>
      <c r="H10" s="18" t="s">
        <v>217</v>
      </c>
      <c r="I10" s="18" t="s">
        <v>219</v>
      </c>
    </row>
    <row r="11" spans="2:9" ht="28.8" x14ac:dyDescent="0.3">
      <c r="B11" s="21"/>
      <c r="C11" s="26" t="s">
        <v>209</v>
      </c>
      <c r="D11" s="18" t="s">
        <v>13</v>
      </c>
      <c r="E11" s="18" t="s">
        <v>213</v>
      </c>
      <c r="F11" s="18" t="s">
        <v>213</v>
      </c>
      <c r="G11" s="18" t="s">
        <v>210</v>
      </c>
      <c r="H11" s="18" t="s">
        <v>13</v>
      </c>
      <c r="I11" s="18" t="s">
        <v>13</v>
      </c>
    </row>
    <row r="12" spans="2:9" ht="28.8" x14ac:dyDescent="0.3">
      <c r="B12" s="21"/>
      <c r="C12" s="26" t="s">
        <v>211</v>
      </c>
      <c r="D12" s="18" t="s">
        <v>13</v>
      </c>
      <c r="E12" s="18" t="s">
        <v>213</v>
      </c>
      <c r="F12" s="18" t="s">
        <v>213</v>
      </c>
      <c r="G12" s="18" t="s">
        <v>212</v>
      </c>
      <c r="H12" s="18" t="s">
        <v>13</v>
      </c>
      <c r="I12" s="18" t="s">
        <v>13</v>
      </c>
    </row>
    <row r="13" spans="2:9" ht="28.8" x14ac:dyDescent="0.3">
      <c r="B13" s="21"/>
      <c r="C13" s="26" t="s">
        <v>226</v>
      </c>
      <c r="D13" s="18" t="s">
        <v>227</v>
      </c>
      <c r="E13" s="18" t="s">
        <v>228</v>
      </c>
      <c r="F13" s="18" t="s">
        <v>228</v>
      </c>
      <c r="G13" s="18" t="s">
        <v>249</v>
      </c>
      <c r="H13" s="18" t="s">
        <v>217</v>
      </c>
      <c r="I13" s="18" t="s">
        <v>13</v>
      </c>
    </row>
    <row r="14" spans="2:9" ht="18" x14ac:dyDescent="0.3">
      <c r="B14" s="22" t="s">
        <v>247</v>
      </c>
      <c r="C14" s="26" t="s">
        <v>220</v>
      </c>
      <c r="D14" s="18" t="s">
        <v>16</v>
      </c>
      <c r="E14" s="18" t="s">
        <v>16</v>
      </c>
      <c r="F14" s="18" t="s">
        <v>16</v>
      </c>
      <c r="G14" s="18" t="s">
        <v>16</v>
      </c>
      <c r="H14" s="18" t="s">
        <v>16</v>
      </c>
      <c r="I14" s="18" t="s">
        <v>13</v>
      </c>
    </row>
    <row r="15" spans="2:9" ht="28.8" x14ac:dyDescent="0.3">
      <c r="B15" s="21"/>
      <c r="C15" s="26" t="s">
        <v>221</v>
      </c>
      <c r="D15" s="18" t="s">
        <v>222</v>
      </c>
      <c r="E15" s="18" t="s">
        <v>16</v>
      </c>
      <c r="F15" s="18" t="s">
        <v>16</v>
      </c>
      <c r="G15" s="18" t="s">
        <v>16</v>
      </c>
      <c r="H15" s="18" t="s">
        <v>16</v>
      </c>
      <c r="I15" s="18" t="s">
        <v>13</v>
      </c>
    </row>
    <row r="16" spans="2:9" ht="57.6" x14ac:dyDescent="0.3">
      <c r="B16" s="22" t="s">
        <v>252</v>
      </c>
      <c r="C16" s="26" t="s">
        <v>250</v>
      </c>
      <c r="D16" s="18" t="s">
        <v>16</v>
      </c>
      <c r="E16" s="18" t="s">
        <v>16</v>
      </c>
      <c r="F16" s="18" t="s">
        <v>16</v>
      </c>
      <c r="G16" s="18" t="s">
        <v>16</v>
      </c>
      <c r="H16" s="18" t="s">
        <v>251</v>
      </c>
      <c r="I16" s="19" t="s">
        <v>13</v>
      </c>
    </row>
    <row r="17" spans="2:9" ht="28.8" x14ac:dyDescent="0.3">
      <c r="B17" s="22"/>
      <c r="C17" s="26" t="s">
        <v>253</v>
      </c>
      <c r="D17" s="18" t="s">
        <v>255</v>
      </c>
      <c r="E17" s="18" t="s">
        <v>254</v>
      </c>
      <c r="F17" s="18" t="s">
        <v>254</v>
      </c>
      <c r="G17" s="18" t="s">
        <v>254</v>
      </c>
      <c r="H17" s="18" t="s">
        <v>255</v>
      </c>
      <c r="I17" s="19" t="s">
        <v>13</v>
      </c>
    </row>
    <row r="18" spans="2:9" ht="100.8" x14ac:dyDescent="0.3">
      <c r="B18" s="22" t="s">
        <v>248</v>
      </c>
      <c r="C18" s="26" t="s">
        <v>256</v>
      </c>
      <c r="D18" s="18" t="s">
        <v>16</v>
      </c>
      <c r="E18" s="18" t="s">
        <v>16</v>
      </c>
      <c r="F18" s="18" t="s">
        <v>16</v>
      </c>
      <c r="G18" s="18" t="s">
        <v>13</v>
      </c>
      <c r="H18" s="18" t="s">
        <v>16</v>
      </c>
      <c r="I18" s="19" t="s">
        <v>13</v>
      </c>
    </row>
    <row r="19" spans="2:9" ht="57.6" x14ac:dyDescent="0.3">
      <c r="B19" s="22"/>
      <c r="C19" s="26" t="s">
        <v>257</v>
      </c>
      <c r="D19" s="18" t="s">
        <v>13</v>
      </c>
      <c r="E19" s="18" t="s">
        <v>16</v>
      </c>
      <c r="F19" s="18" t="s">
        <v>16</v>
      </c>
      <c r="G19" s="18" t="s">
        <v>13</v>
      </c>
      <c r="H19" s="18" t="s">
        <v>13</v>
      </c>
      <c r="I19" s="19" t="s">
        <v>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1F56-841E-4CD1-B2C5-DFC1D42E3E87}">
  <dimension ref="B2:B21"/>
  <sheetViews>
    <sheetView workbookViewId="0">
      <selection activeCell="A14" sqref="A14:XFD14"/>
    </sheetView>
  </sheetViews>
  <sheetFormatPr defaultRowHeight="14.4" x14ac:dyDescent="0.3"/>
  <cols>
    <col min="2" max="2" width="70.6640625" customWidth="1"/>
  </cols>
  <sheetData>
    <row r="2" spans="2:2" ht="25.8" x14ac:dyDescent="0.5">
      <c r="B2" s="14" t="s">
        <v>92</v>
      </c>
    </row>
    <row r="4" spans="2:2" ht="28.8" x14ac:dyDescent="0.3">
      <c r="B4" s="15" t="s">
        <v>96</v>
      </c>
    </row>
    <row r="5" spans="2:2" x14ac:dyDescent="0.3">
      <c r="B5" s="15"/>
    </row>
    <row r="6" spans="2:2" ht="43.2" x14ac:dyDescent="0.3">
      <c r="B6" s="15" t="s">
        <v>95</v>
      </c>
    </row>
    <row r="7" spans="2:2" x14ac:dyDescent="0.3">
      <c r="B7" s="15"/>
    </row>
    <row r="8" spans="2:2" ht="100.8" x14ac:dyDescent="0.3">
      <c r="B8" s="15" t="s">
        <v>94</v>
      </c>
    </row>
    <row r="9" spans="2:2" x14ac:dyDescent="0.3">
      <c r="B9" s="15"/>
    </row>
    <row r="10" spans="2:2" ht="28.8" x14ac:dyDescent="0.3">
      <c r="B10" s="15" t="s">
        <v>93</v>
      </c>
    </row>
    <row r="11" spans="2:2" x14ac:dyDescent="0.3">
      <c r="B11" s="15"/>
    </row>
    <row r="12" spans="2:2" ht="57.6" x14ac:dyDescent="0.3">
      <c r="B12" s="15" t="s">
        <v>97</v>
      </c>
    </row>
    <row r="13" spans="2:2" x14ac:dyDescent="0.3">
      <c r="B13" s="15"/>
    </row>
    <row r="14" spans="2:2" x14ac:dyDescent="0.3">
      <c r="B14" s="15"/>
    </row>
    <row r="15" spans="2:2" x14ac:dyDescent="0.3">
      <c r="B15" s="15"/>
    </row>
    <row r="16" spans="2:2" x14ac:dyDescent="0.3">
      <c r="B16" s="15"/>
    </row>
    <row r="17" spans="2:2" x14ac:dyDescent="0.3">
      <c r="B17" s="15"/>
    </row>
    <row r="18" spans="2:2" x14ac:dyDescent="0.3">
      <c r="B18" s="15"/>
    </row>
    <row r="19" spans="2:2" x14ac:dyDescent="0.3">
      <c r="B19" s="15"/>
    </row>
    <row r="20" spans="2:2" x14ac:dyDescent="0.3">
      <c r="B20" s="15"/>
    </row>
    <row r="21" spans="2:2" x14ac:dyDescent="0.3">
      <c r="B21" s="1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Hardware Comparison</vt:lpstr>
      <vt:lpstr>Feature Comparison</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2023-01-12T23:01:10Z</dcterms:created>
  <dcterms:modified xsi:type="dcterms:W3CDTF">2024-09-26T22:44:40Z</dcterms:modified>
</cp:coreProperties>
</file>