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493" documentId="8_{E5C4345F-1D0A-47F2-9240-AA3BC6388AA0}" xr6:coauthVersionLast="47" xr6:coauthVersionMax="47" xr10:uidLastSave="{2BBAE968-9622-45B8-8817-D8ED1D291796}"/>
  <bookViews>
    <workbookView xWindow="900" yWindow="900" windowWidth="44712" windowHeight="16368" xr2:uid="{E1669F46-FCDA-43A3-AB46-A68DF4775C66}"/>
  </bookViews>
  <sheets>
    <sheet name="Hardware Comparison" sheetId="1" r:id="rId1"/>
    <sheet name="Feature Comparison" sheetId="3" r:id="rId2"/>
    <sheet name="Notes" sheetId="2" r:id="rId3"/>
  </sheets>
  <definedNames>
    <definedName name="_xlnm._FilterDatabase" localSheetId="0" hidden="1">'Hardware Comparison'!$B$6:$AB$133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Z8" i="1" s="1"/>
  <c r="Y8" i="1"/>
  <c r="AA8" i="1"/>
  <c r="X9" i="1"/>
  <c r="Y9" i="1"/>
  <c r="AA9" i="1"/>
  <c r="AB9" i="1" s="1"/>
  <c r="X10" i="1"/>
  <c r="Y10" i="1"/>
  <c r="AA10" i="1"/>
  <c r="AA13" i="1"/>
  <c r="Y13" i="1"/>
  <c r="X13" i="1"/>
  <c r="AA11" i="1"/>
  <c r="Y11" i="1"/>
  <c r="X11" i="1"/>
  <c r="AA18" i="1"/>
  <c r="AB18" i="1" s="1"/>
  <c r="Y18" i="1"/>
  <c r="X18" i="1"/>
  <c r="Z18" i="1" s="1"/>
  <c r="AA19" i="1"/>
  <c r="AB19" i="1" s="1"/>
  <c r="Y19" i="1"/>
  <c r="X19" i="1"/>
  <c r="AA16" i="1"/>
  <c r="AB16" i="1" s="1"/>
  <c r="Y16" i="1"/>
  <c r="X16" i="1"/>
  <c r="AA15" i="1"/>
  <c r="AB15" i="1" s="1"/>
  <c r="Y15" i="1"/>
  <c r="X15" i="1"/>
  <c r="AA17" i="1"/>
  <c r="AB17" i="1" s="1"/>
  <c r="Y17" i="1"/>
  <c r="X17" i="1"/>
  <c r="AA20" i="1"/>
  <c r="AB20" i="1" s="1"/>
  <c r="Y20" i="1"/>
  <c r="X20" i="1"/>
  <c r="X21" i="1"/>
  <c r="Y21" i="1"/>
  <c r="AA21" i="1"/>
  <c r="AB21" i="1" s="1"/>
  <c r="X22" i="1"/>
  <c r="Y22" i="1"/>
  <c r="AA22" i="1"/>
  <c r="AB22" i="1" s="1"/>
  <c r="AA24" i="1"/>
  <c r="Y24" i="1"/>
  <c r="X24" i="1"/>
  <c r="AA26" i="1"/>
  <c r="Y26" i="1"/>
  <c r="X26" i="1"/>
  <c r="AA27" i="1"/>
  <c r="Y27" i="1"/>
  <c r="X27" i="1"/>
  <c r="X28" i="1"/>
  <c r="Y28" i="1"/>
  <c r="AA28" i="1"/>
  <c r="X12" i="1"/>
  <c r="Y12" i="1"/>
  <c r="AA12" i="1"/>
  <c r="X14" i="1"/>
  <c r="Y14" i="1"/>
  <c r="AA14" i="1"/>
  <c r="X7" i="1"/>
  <c r="Y7" i="1"/>
  <c r="AA7" i="1"/>
  <c r="X49" i="1"/>
  <c r="Y49" i="1"/>
  <c r="AA49" i="1"/>
  <c r="X46" i="1"/>
  <c r="Y46" i="1"/>
  <c r="AA46" i="1"/>
  <c r="X47" i="1"/>
  <c r="Y47" i="1"/>
  <c r="AA47" i="1"/>
  <c r="X48" i="1"/>
  <c r="Y48" i="1"/>
  <c r="AA48" i="1"/>
  <c r="AA100" i="1"/>
  <c r="Y100" i="1"/>
  <c r="X100" i="1"/>
  <c r="AA95" i="1"/>
  <c r="AB95" i="1" s="1"/>
  <c r="Y95" i="1"/>
  <c r="X95" i="1"/>
  <c r="AA102" i="1"/>
  <c r="AB102" i="1" s="1"/>
  <c r="Y102" i="1"/>
  <c r="X102" i="1"/>
  <c r="AA93" i="1"/>
  <c r="Y93" i="1"/>
  <c r="X93" i="1"/>
  <c r="AA92" i="1"/>
  <c r="Y92" i="1"/>
  <c r="X92" i="1"/>
  <c r="AA104" i="1"/>
  <c r="Y104" i="1"/>
  <c r="X104" i="1"/>
  <c r="X135" i="1"/>
  <c r="X134" i="1"/>
  <c r="Y135" i="1"/>
  <c r="AA135" i="1"/>
  <c r="Y134" i="1"/>
  <c r="AA134" i="1"/>
  <c r="X45" i="1"/>
  <c r="Y45" i="1"/>
  <c r="AA45" i="1"/>
  <c r="X23" i="1"/>
  <c r="X25" i="1"/>
  <c r="Y23" i="1"/>
  <c r="AA23" i="1"/>
  <c r="Y25" i="1"/>
  <c r="AA25" i="1"/>
  <c r="X69" i="1"/>
  <c r="Y69" i="1"/>
  <c r="AA69" i="1"/>
  <c r="X42" i="1"/>
  <c r="Y42" i="1"/>
  <c r="AA42" i="1"/>
  <c r="X43" i="1"/>
  <c r="Y43" i="1"/>
  <c r="AA43" i="1"/>
  <c r="X41" i="1"/>
  <c r="X40" i="1"/>
  <c r="Y41" i="1"/>
  <c r="AA41" i="1"/>
  <c r="Y40" i="1"/>
  <c r="AA40" i="1"/>
  <c r="X137" i="1"/>
  <c r="Y137" i="1"/>
  <c r="AA137" i="1"/>
  <c r="X138" i="1"/>
  <c r="Y138" i="1"/>
  <c r="AA138" i="1"/>
  <c r="X140" i="1"/>
  <c r="Y140" i="1"/>
  <c r="AA140" i="1"/>
  <c r="X139" i="1"/>
  <c r="Y139" i="1"/>
  <c r="AA139" i="1"/>
  <c r="X136" i="1"/>
  <c r="Y136" i="1"/>
  <c r="AA136" i="1"/>
  <c r="X128" i="1"/>
  <c r="Y128" i="1"/>
  <c r="AA128" i="1"/>
  <c r="X124" i="1"/>
  <c r="Y124" i="1"/>
  <c r="AA124" i="1"/>
  <c r="X120" i="1"/>
  <c r="AA120" i="1"/>
  <c r="AA121" i="1"/>
  <c r="X121" i="1"/>
  <c r="Y121" i="1"/>
  <c r="Y120" i="1"/>
  <c r="X116" i="1"/>
  <c r="Y116" i="1"/>
  <c r="AA116" i="1"/>
  <c r="X129" i="1"/>
  <c r="Y129" i="1"/>
  <c r="AA129" i="1"/>
  <c r="AB129" i="1" s="1"/>
  <c r="X130" i="1"/>
  <c r="Y130" i="1"/>
  <c r="AA130" i="1"/>
  <c r="X131" i="1"/>
  <c r="Y131" i="1"/>
  <c r="AA131" i="1"/>
  <c r="X132" i="1"/>
  <c r="Y132" i="1"/>
  <c r="AA132" i="1"/>
  <c r="X133" i="1"/>
  <c r="Y133" i="1"/>
  <c r="AA133" i="1"/>
  <c r="X110" i="1"/>
  <c r="Y110" i="1"/>
  <c r="AA110" i="1"/>
  <c r="AB110" i="1" s="1"/>
  <c r="X115" i="1"/>
  <c r="Y115" i="1"/>
  <c r="AA115" i="1"/>
  <c r="X117" i="1"/>
  <c r="Y117" i="1"/>
  <c r="AA117" i="1"/>
  <c r="AA86" i="1"/>
  <c r="Y86" i="1"/>
  <c r="X86" i="1"/>
  <c r="AA83" i="1"/>
  <c r="Y83" i="1"/>
  <c r="X83" i="1"/>
  <c r="AA80" i="1"/>
  <c r="Y80" i="1"/>
  <c r="X80" i="1"/>
  <c r="X123" i="1"/>
  <c r="Y123" i="1"/>
  <c r="AA123" i="1"/>
  <c r="X122" i="1"/>
  <c r="Y122" i="1"/>
  <c r="AA122" i="1"/>
  <c r="X126" i="1"/>
  <c r="Y126" i="1"/>
  <c r="AA126" i="1"/>
  <c r="X127" i="1"/>
  <c r="Y127" i="1"/>
  <c r="AA127" i="1"/>
  <c r="X125" i="1"/>
  <c r="Y125" i="1"/>
  <c r="AA125" i="1"/>
  <c r="X119" i="1"/>
  <c r="Y119" i="1"/>
  <c r="AA119" i="1"/>
  <c r="X118" i="1"/>
  <c r="Y118" i="1"/>
  <c r="AA118" i="1"/>
  <c r="X114" i="1"/>
  <c r="Y114" i="1"/>
  <c r="AA114" i="1"/>
  <c r="X113" i="1"/>
  <c r="Y113" i="1"/>
  <c r="AA113" i="1"/>
  <c r="X109" i="1"/>
  <c r="Y109" i="1"/>
  <c r="AA109" i="1"/>
  <c r="AB109" i="1" s="1"/>
  <c r="X108" i="1"/>
  <c r="Y108" i="1"/>
  <c r="AA108" i="1"/>
  <c r="AB108" i="1" s="1"/>
  <c r="X112" i="1"/>
  <c r="Y112" i="1"/>
  <c r="AA112" i="1"/>
  <c r="X111" i="1"/>
  <c r="Y111" i="1"/>
  <c r="AA111" i="1"/>
  <c r="X32" i="1"/>
  <c r="Y32" i="1"/>
  <c r="AA32" i="1"/>
  <c r="X33" i="1"/>
  <c r="Y33" i="1"/>
  <c r="AA33" i="1"/>
  <c r="X34" i="1"/>
  <c r="Y34" i="1"/>
  <c r="AA34" i="1"/>
  <c r="X35" i="1"/>
  <c r="Y35" i="1"/>
  <c r="AA35" i="1"/>
  <c r="AB35" i="1" s="1"/>
  <c r="X36" i="1"/>
  <c r="Y36" i="1"/>
  <c r="AA36" i="1"/>
  <c r="X37" i="1"/>
  <c r="Y37" i="1"/>
  <c r="AA37" i="1"/>
  <c r="AB37" i="1" s="1"/>
  <c r="X38" i="1"/>
  <c r="Y38" i="1"/>
  <c r="AA38" i="1"/>
  <c r="X39" i="1"/>
  <c r="Y39" i="1"/>
  <c r="AA39" i="1"/>
  <c r="X44" i="1"/>
  <c r="Y44" i="1"/>
  <c r="AA44" i="1"/>
  <c r="X31" i="1"/>
  <c r="X30" i="1"/>
  <c r="X29" i="1"/>
  <c r="Y31" i="1"/>
  <c r="AA31" i="1"/>
  <c r="AB31" i="1" s="1"/>
  <c r="Y30" i="1"/>
  <c r="AA30" i="1"/>
  <c r="Y29" i="1"/>
  <c r="AA29" i="1"/>
  <c r="AB29" i="1" s="1"/>
  <c r="AA106" i="1"/>
  <c r="AB106" i="1" s="1"/>
  <c r="AA107" i="1"/>
  <c r="X107" i="1"/>
  <c r="Y107" i="1"/>
  <c r="X106" i="1"/>
  <c r="Y106" i="1"/>
  <c r="X96" i="1"/>
  <c r="Y96" i="1"/>
  <c r="AA96" i="1"/>
  <c r="AB96" i="1" s="1"/>
  <c r="AA84" i="1"/>
  <c r="Y84" i="1"/>
  <c r="X84" i="1"/>
  <c r="AA82" i="1"/>
  <c r="Y82" i="1"/>
  <c r="X82" i="1"/>
  <c r="AA66" i="1"/>
  <c r="Y66" i="1"/>
  <c r="X66" i="1"/>
  <c r="X101" i="1"/>
  <c r="Y101" i="1"/>
  <c r="AA101" i="1"/>
  <c r="X91" i="1"/>
  <c r="Y91" i="1"/>
  <c r="AA91" i="1"/>
  <c r="X50" i="1"/>
  <c r="X51" i="1"/>
  <c r="X53" i="1"/>
  <c r="X58" i="1"/>
  <c r="X57" i="1"/>
  <c r="X61" i="1"/>
  <c r="X55" i="1"/>
  <c r="X85" i="1"/>
  <c r="X81" i="1"/>
  <c r="X79" i="1"/>
  <c r="X78" i="1"/>
  <c r="X77" i="1"/>
  <c r="X76" i="1"/>
  <c r="X75" i="1"/>
  <c r="X74" i="1"/>
  <c r="X73" i="1"/>
  <c r="X72" i="1"/>
  <c r="X71" i="1"/>
  <c r="X70" i="1"/>
  <c r="X68" i="1"/>
  <c r="X67" i="1"/>
  <c r="X65" i="1"/>
  <c r="X64" i="1"/>
  <c r="X63" i="1"/>
  <c r="X62" i="1"/>
  <c r="X60" i="1"/>
  <c r="X59" i="1"/>
  <c r="X56" i="1"/>
  <c r="X54" i="1"/>
  <c r="X52" i="1"/>
  <c r="X105" i="1"/>
  <c r="X103" i="1"/>
  <c r="X99" i="1"/>
  <c r="X98" i="1"/>
  <c r="X97" i="1"/>
  <c r="X94" i="1"/>
  <c r="X90" i="1"/>
  <c r="X89" i="1"/>
  <c r="X88" i="1"/>
  <c r="X87" i="1"/>
  <c r="Y88" i="1"/>
  <c r="Y89" i="1"/>
  <c r="Y90" i="1"/>
  <c r="Y94" i="1"/>
  <c r="Y97" i="1"/>
  <c r="Y98" i="1"/>
  <c r="Y99" i="1"/>
  <c r="Y103" i="1"/>
  <c r="Y105" i="1"/>
  <c r="Y52" i="1"/>
  <c r="Y54" i="1"/>
  <c r="Y56" i="1"/>
  <c r="Y59" i="1"/>
  <c r="Y60" i="1"/>
  <c r="Y62" i="1"/>
  <c r="Y63" i="1"/>
  <c r="Y64" i="1"/>
  <c r="Y65" i="1"/>
  <c r="Y67" i="1"/>
  <c r="Y68" i="1"/>
  <c r="Y70" i="1"/>
  <c r="Y71" i="1"/>
  <c r="Y72" i="1"/>
  <c r="Y73" i="1"/>
  <c r="Y74" i="1"/>
  <c r="Y75" i="1"/>
  <c r="Y76" i="1"/>
  <c r="Y77" i="1"/>
  <c r="Y78" i="1"/>
  <c r="Y79" i="1"/>
  <c r="Y81" i="1"/>
  <c r="Y85" i="1"/>
  <c r="Y55" i="1"/>
  <c r="Y61" i="1"/>
  <c r="Y57" i="1"/>
  <c r="Y58" i="1"/>
  <c r="Y53" i="1"/>
  <c r="Y51" i="1"/>
  <c r="Y50" i="1"/>
  <c r="Y87" i="1"/>
  <c r="AA50" i="1"/>
  <c r="AB50" i="1" s="1"/>
  <c r="AA51" i="1"/>
  <c r="AB51" i="1" s="1"/>
  <c r="AA53" i="1"/>
  <c r="AB53" i="1" s="1"/>
  <c r="AA57" i="1"/>
  <c r="AA58" i="1"/>
  <c r="AA55" i="1"/>
  <c r="AA61" i="1"/>
  <c r="AA63" i="1"/>
  <c r="AA65" i="1"/>
  <c r="AA67" i="1"/>
  <c r="AA78" i="1"/>
  <c r="AA79" i="1"/>
  <c r="AA81" i="1"/>
  <c r="AA85" i="1"/>
  <c r="AA54" i="1"/>
  <c r="AA60" i="1"/>
  <c r="AA52" i="1"/>
  <c r="AA59" i="1"/>
  <c r="AA56" i="1"/>
  <c r="AA62" i="1"/>
  <c r="AA64" i="1"/>
  <c r="AA71" i="1"/>
  <c r="AA74" i="1"/>
  <c r="AA73" i="1"/>
  <c r="AA72" i="1"/>
  <c r="AA75" i="1"/>
  <c r="AA68" i="1"/>
  <c r="AA70" i="1"/>
  <c r="AA76" i="1"/>
  <c r="AA77" i="1"/>
  <c r="AA97" i="1"/>
  <c r="AA88" i="1"/>
  <c r="AA90" i="1"/>
  <c r="AA87" i="1"/>
  <c r="AA89" i="1"/>
  <c r="AA98" i="1"/>
  <c r="AA99" i="1"/>
  <c r="AA105" i="1"/>
  <c r="AA94" i="1"/>
  <c r="AB94" i="1" s="1"/>
  <c r="AA103" i="1"/>
  <c r="AB103" i="1" s="1"/>
  <c r="Z11" i="1" l="1"/>
  <c r="AB8" i="1"/>
  <c r="Z13" i="1"/>
  <c r="Z9" i="1"/>
  <c r="Z10" i="1"/>
  <c r="AB49" i="1"/>
  <c r="AB10" i="1"/>
  <c r="Z15" i="1"/>
  <c r="Z24" i="1"/>
  <c r="AB13" i="1"/>
  <c r="Z16" i="1"/>
  <c r="AB11" i="1"/>
  <c r="AB48" i="1"/>
  <c r="Z46" i="1"/>
  <c r="Z20" i="1"/>
  <c r="Z17" i="1"/>
  <c r="Z26" i="1"/>
  <c r="AB12" i="1"/>
  <c r="Z19" i="1"/>
  <c r="Z28" i="1"/>
  <c r="Z27" i="1"/>
  <c r="AB7" i="1"/>
  <c r="Z22" i="1"/>
  <c r="Z21" i="1"/>
  <c r="AB24" i="1"/>
  <c r="Z7" i="1"/>
  <c r="AB28" i="1"/>
  <c r="Z47" i="1"/>
  <c r="AB26" i="1"/>
  <c r="AB46" i="1"/>
  <c r="AB47" i="1"/>
  <c r="AB27" i="1"/>
  <c r="AB14" i="1"/>
  <c r="Z12" i="1"/>
  <c r="Z100" i="1"/>
  <c r="Z14" i="1"/>
  <c r="Z49" i="1"/>
  <c r="Z48" i="1"/>
  <c r="Z93" i="1"/>
  <c r="AB138" i="1"/>
  <c r="Z102" i="1"/>
  <c r="Z23" i="1"/>
  <c r="Z92" i="1"/>
  <c r="Z95" i="1"/>
  <c r="AB100" i="1"/>
  <c r="Z138" i="1"/>
  <c r="AB135" i="1"/>
  <c r="Z104" i="1"/>
  <c r="AB92" i="1"/>
  <c r="AB93" i="1"/>
  <c r="AB104" i="1"/>
  <c r="Z45" i="1"/>
  <c r="AB45" i="1"/>
  <c r="Z134" i="1"/>
  <c r="AB41" i="1"/>
  <c r="Z135" i="1"/>
  <c r="AB134" i="1"/>
  <c r="Z25" i="1"/>
  <c r="AB23" i="1"/>
  <c r="Z69" i="1"/>
  <c r="AB137" i="1"/>
  <c r="AB25" i="1"/>
  <c r="AB69" i="1"/>
  <c r="AB43" i="1"/>
  <c r="AB124" i="1"/>
  <c r="AB120" i="1"/>
  <c r="AB139" i="1"/>
  <c r="Z42" i="1"/>
  <c r="AB136" i="1"/>
  <c r="AB140" i="1"/>
  <c r="Z43" i="1"/>
  <c r="Z139" i="1"/>
  <c r="AB40" i="1"/>
  <c r="Z128" i="1"/>
  <c r="AB42" i="1"/>
  <c r="Z137" i="1"/>
  <c r="Z41" i="1"/>
  <c r="Z40" i="1"/>
  <c r="Z136" i="1"/>
  <c r="Z140" i="1"/>
  <c r="AB131" i="1"/>
  <c r="Z132" i="1"/>
  <c r="AB132" i="1"/>
  <c r="AB130" i="1"/>
  <c r="Z124" i="1"/>
  <c r="Z133" i="1"/>
  <c r="Z30" i="1"/>
  <c r="AB30" i="1"/>
  <c r="Z131" i="1"/>
  <c r="AB116" i="1"/>
  <c r="AB128" i="1"/>
  <c r="AB133" i="1"/>
  <c r="Z129" i="1"/>
  <c r="AB117" i="1"/>
  <c r="Z121" i="1"/>
  <c r="Z116" i="1"/>
  <c r="AB121" i="1"/>
  <c r="Z120" i="1"/>
  <c r="Z130" i="1"/>
  <c r="Z86" i="1"/>
  <c r="AB80" i="1"/>
  <c r="Z83" i="1"/>
  <c r="AB115" i="1"/>
  <c r="Z110" i="1"/>
  <c r="Z115" i="1"/>
  <c r="Z117" i="1"/>
  <c r="AB86" i="1"/>
  <c r="AB83" i="1"/>
  <c r="Z80" i="1"/>
  <c r="AB125" i="1"/>
  <c r="AB32" i="1"/>
  <c r="AB107" i="1"/>
  <c r="AB127" i="1"/>
  <c r="AB126" i="1"/>
  <c r="AB36" i="1"/>
  <c r="Z34" i="1"/>
  <c r="Z126" i="1"/>
  <c r="Z108" i="1"/>
  <c r="Z125" i="1"/>
  <c r="Z37" i="1"/>
  <c r="AB38" i="1"/>
  <c r="Z66" i="1"/>
  <c r="Z111" i="1"/>
  <c r="Z112" i="1"/>
  <c r="Z109" i="1"/>
  <c r="AB39" i="1"/>
  <c r="Z36" i="1"/>
  <c r="Z39" i="1"/>
  <c r="Z123" i="1"/>
  <c r="Z29" i="1"/>
  <c r="AB44" i="1"/>
  <c r="AB111" i="1"/>
  <c r="AB112" i="1"/>
  <c r="Z127" i="1"/>
  <c r="Z84" i="1"/>
  <c r="AB123" i="1"/>
  <c r="AB113" i="1"/>
  <c r="AB119" i="1"/>
  <c r="AB34" i="1"/>
  <c r="Z113" i="1"/>
  <c r="Z114" i="1"/>
  <c r="Z31" i="1"/>
  <c r="Z33" i="1"/>
  <c r="Z119" i="1"/>
  <c r="Z32" i="1"/>
  <c r="Z44" i="1"/>
  <c r="Z118" i="1"/>
  <c r="AB114" i="1"/>
  <c r="Z38" i="1"/>
  <c r="Z122" i="1"/>
  <c r="AB33" i="1"/>
  <c r="Z35" i="1"/>
  <c r="AB122" i="1"/>
  <c r="AB118" i="1"/>
  <c r="Z106" i="1"/>
  <c r="Z107" i="1"/>
  <c r="Z96" i="1"/>
  <c r="AB84" i="1"/>
  <c r="Z90" i="1"/>
  <c r="Z53" i="1"/>
  <c r="Z82" i="1"/>
  <c r="AB82" i="1"/>
  <c r="Z98" i="1"/>
  <c r="Z99" i="1"/>
  <c r="Z88" i="1"/>
  <c r="AB66" i="1"/>
  <c r="Z101" i="1"/>
  <c r="Z97" i="1"/>
  <c r="Z94" i="1"/>
  <c r="AB101" i="1"/>
  <c r="AB91" i="1"/>
  <c r="Z51" i="1"/>
  <c r="Z50" i="1"/>
  <c r="Z89" i="1"/>
  <c r="Z91" i="1"/>
  <c r="Z60" i="1"/>
  <c r="Z59" i="1"/>
  <c r="AB58" i="1"/>
  <c r="Z62" i="1"/>
  <c r="Z61" i="1"/>
  <c r="Z57" i="1"/>
  <c r="Z55" i="1"/>
  <c r="Z105" i="1"/>
  <c r="Z52" i="1"/>
  <c r="Z103" i="1"/>
  <c r="Z72" i="1"/>
  <c r="Z70" i="1"/>
  <c r="Z68" i="1"/>
  <c r="Z58" i="1"/>
  <c r="Z63" i="1"/>
  <c r="Z67" i="1"/>
  <c r="Z64" i="1"/>
  <c r="Z65" i="1"/>
  <c r="Z71" i="1"/>
  <c r="Z54" i="1"/>
  <c r="Z56" i="1"/>
  <c r="Z87" i="1"/>
  <c r="AB61" i="1"/>
  <c r="AB76" i="1"/>
  <c r="Z85" i="1"/>
  <c r="Z81" i="1"/>
  <c r="Z79" i="1"/>
  <c r="Z78" i="1"/>
  <c r="Z77" i="1"/>
  <c r="AB52" i="1"/>
  <c r="Z76" i="1"/>
  <c r="Z75" i="1"/>
  <c r="Z74" i="1"/>
  <c r="Z73" i="1"/>
  <c r="AB57" i="1"/>
  <c r="AB55" i="1"/>
  <c r="AB78" i="1"/>
  <c r="AB85" i="1"/>
  <c r="AB79" i="1"/>
  <c r="AB81" i="1"/>
  <c r="AB65" i="1"/>
  <c r="AB59" i="1"/>
  <c r="AB70" i="1"/>
  <c r="AB63" i="1"/>
  <c r="AB67" i="1"/>
  <c r="AB60" i="1"/>
  <c r="AB54" i="1"/>
  <c r="AB68" i="1"/>
  <c r="AB56" i="1"/>
  <c r="AB62" i="1"/>
  <c r="AB89" i="1"/>
  <c r="AB64" i="1"/>
  <c r="AB71" i="1"/>
  <c r="AB73" i="1"/>
  <c r="AB74" i="1"/>
  <c r="AB77" i="1"/>
  <c r="AB72" i="1"/>
  <c r="AB75" i="1"/>
  <c r="AB97" i="1"/>
  <c r="AB105" i="1"/>
  <c r="AB99" i="1"/>
  <c r="AB98" i="1"/>
  <c r="AB90" i="1"/>
  <c r="AB88" i="1"/>
  <c r="AB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6" authorId="0" shapeId="0" xr:uid="{164E70DC-A01C-41F4-96B8-6A83DC44747D}">
      <text>
        <r>
          <rPr>
            <b/>
            <sz val="9"/>
            <color indexed="81"/>
            <rFont val="Tahoma"/>
            <family val="2"/>
          </rPr>
          <t>Level 4 = h.264 4K
Level 6 = h.265 4K HDR</t>
        </r>
        <r>
          <rPr>
            <sz val="9"/>
            <color indexed="81"/>
            <rFont val="Tahoma"/>
            <family val="2"/>
          </rPr>
          <t xml:space="preserve">
</t>
        </r>
      </text>
    </comment>
    <comment ref="G33" authorId="0" shapeId="0" xr:uid="{D285C777-43E3-4B60-946F-157CABE85D5C}">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34" authorId="0" shapeId="0" xr:uid="{F5E47E3B-9A45-431B-98F9-685B619C1683}">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40" authorId="0" shapeId="0" xr:uid="{6DA66D0D-1A66-439A-B53C-F3323B276386}">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41" authorId="0" shapeId="0" xr:uid="{27D6974C-9DD6-43DB-A4FB-A240DF78941B}">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42" authorId="0" shapeId="0" xr:uid="{502E86D0-7FC3-43B0-B3DA-FDF5D6593677}">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43" authorId="0" shapeId="0" xr:uid="{23AE5FDE-FF5F-4F58-A346-D1AAD17ED707}">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44" authorId="0" shapeId="0" xr:uid="{E6A5516F-A46F-460F-A5A6-F09FA3B51107}">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52" authorId="0" shapeId="0" xr:uid="{7FD9A73A-3ABB-4440-A519-DBAEC1912250}">
      <text>
        <r>
          <rPr>
            <sz val="9"/>
            <color indexed="81"/>
            <rFont val="Tahoma"/>
            <family val="2"/>
          </rPr>
          <t xml:space="preserve">Possible via dGPU in a PCIe slot but not recommended
</t>
        </r>
      </text>
    </comment>
    <comment ref="G63" authorId="0" shapeId="0" xr:uid="{3504308D-4227-413F-A3E1-6AA605F85110}">
      <text>
        <r>
          <rPr>
            <sz val="9"/>
            <color indexed="81"/>
            <rFont val="Tahoma"/>
            <family val="2"/>
          </rPr>
          <t xml:space="preserve">Possible via dGPU in a PCIe slot but not recommended
</t>
        </r>
      </text>
    </comment>
    <comment ref="G64" authorId="0" shapeId="0" xr:uid="{BE0FD437-2BAE-4DA6-9BD8-4D12EE895C50}">
      <text>
        <r>
          <rPr>
            <sz val="9"/>
            <color indexed="81"/>
            <rFont val="Tahoma"/>
            <family val="2"/>
          </rPr>
          <t xml:space="preserve">Possible via dGPU in a PCIe slot but not recommended
</t>
        </r>
      </text>
    </comment>
    <comment ref="G65" authorId="0" shapeId="0" xr:uid="{737CFC90-B596-4E66-9F8F-C6FC6847F86B}">
      <text>
        <r>
          <rPr>
            <sz val="9"/>
            <color indexed="81"/>
            <rFont val="Tahoma"/>
            <family val="2"/>
          </rPr>
          <t xml:space="preserve">Possible via dGPU in a PCIe slot but not recommended
</t>
        </r>
      </text>
    </comment>
    <comment ref="G66" authorId="0" shapeId="0" xr:uid="{7256F6F4-BF7D-4CA4-951F-FE9A71F56038}">
      <text>
        <r>
          <rPr>
            <sz val="9"/>
            <color indexed="81"/>
            <rFont val="Tahoma"/>
            <family val="2"/>
          </rPr>
          <t xml:space="preserve">Possible via dGPU in a PCIe slot but not recommended
</t>
        </r>
      </text>
    </comment>
    <comment ref="G67" authorId="0" shapeId="0" xr:uid="{5A6835EE-89DE-4A0F-BE68-AB7EAFEC073C}">
      <text>
        <r>
          <rPr>
            <sz val="9"/>
            <color indexed="81"/>
            <rFont val="Tahoma"/>
            <family val="2"/>
          </rPr>
          <t xml:space="preserve">Possible via dGPU in a PCIe slot but not recommended
</t>
        </r>
      </text>
    </comment>
    <comment ref="G68" authorId="0" shapeId="0" xr:uid="{EE2EA05D-863F-4052-8AE9-6CDF57378BB3}">
      <text>
        <r>
          <rPr>
            <sz val="9"/>
            <color indexed="81"/>
            <rFont val="Tahoma"/>
            <family val="2"/>
          </rPr>
          <t xml:space="preserve">Possible via dGPU in a PCIe slot but not recommended
</t>
        </r>
      </text>
    </comment>
    <comment ref="G69" authorId="0" shapeId="0" xr:uid="{AA397510-8A3B-4C5A-A824-52AB6F02B9E1}">
      <text>
        <r>
          <rPr>
            <sz val="9"/>
            <color indexed="81"/>
            <rFont val="Tahoma"/>
            <family val="2"/>
          </rPr>
          <t xml:space="preserve">Possible via dGPU in a PCIe slot but not recommended
</t>
        </r>
      </text>
    </comment>
    <comment ref="G70" authorId="0" shapeId="0" xr:uid="{8F57D168-1083-4706-B556-DDCE9F8D1FAD}">
      <text>
        <r>
          <rPr>
            <sz val="9"/>
            <color indexed="81"/>
            <rFont val="Tahoma"/>
            <family val="2"/>
          </rPr>
          <t xml:space="preserve">Possible via dGPU in a PCIe slot but not recommended
</t>
        </r>
      </text>
    </comment>
    <comment ref="G71" authorId="0" shapeId="0" xr:uid="{9299A3C4-10DC-459E-8328-01D16F9D01BC}">
      <text>
        <r>
          <rPr>
            <sz val="9"/>
            <color indexed="81"/>
            <rFont val="Tahoma"/>
            <family val="2"/>
          </rPr>
          <t xml:space="preserve">Possible via dGPU in a PCIe slot but not recommended
</t>
        </r>
      </text>
    </comment>
    <comment ref="G109" authorId="0" shapeId="0" xr:uid="{36FDB5EB-03D0-4052-B36C-B8185FB7B88D}">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0" authorId="0" shapeId="0" xr:uid="{F5FD512D-EE3F-4A85-B554-96D4F752A6A9}">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1" authorId="0" shapeId="0" xr:uid="{FE6E8947-B752-454A-A0BC-54B4B2CF4A09}">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4" authorId="0" shapeId="0" xr:uid="{0BB3ABF2-7CA8-47E5-86A3-3D551F8BDEEE}">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5" authorId="0" shapeId="0" xr:uid="{FB3BB7A7-6FBC-402C-BF16-7A132E6E4C45}">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7" authorId="0" shapeId="0" xr:uid="{1C1AA5D0-BCD4-40B5-A3DA-80FABF3BE07B}">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8" authorId="0" shapeId="0" xr:uid="{2F4A1121-4F17-4C30-8A90-9CC6CA3A8693}">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19" authorId="0" shapeId="0" xr:uid="{DAC6D643-70E8-4723-BF67-EA6A17FD732D}">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2" authorId="0" shapeId="0" xr:uid="{357FDDFE-7796-4EED-85F6-DABA205A95FE}">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3" authorId="0" shapeId="0" xr:uid="{C5710A95-728D-4480-9B83-5BF125C2F086}">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5" authorId="0" shapeId="0" xr:uid="{1A1FF698-EF7E-4CFE-9C6C-FA355154BC4F}">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6" authorId="0" shapeId="0" xr:uid="{ECAB9F33-88B9-4278-BAEF-83396583BA41}">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7" authorId="0" shapeId="0" xr:uid="{D5F0C4D6-DD78-402F-836F-8360D2293B56}">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 ref="G128" authorId="0" shapeId="0" xr:uid="{9A37D98A-1074-476E-9985-5ECF5A209B14}">
      <text>
        <r>
          <rPr>
            <b/>
            <sz val="9"/>
            <color indexed="81"/>
            <rFont val="Tahoma"/>
            <family val="2"/>
          </rPr>
          <t>Theoretically possible via M.2 to PCIe slot conversion for a dGPU but quite difficult and not recommended</t>
        </r>
        <r>
          <rPr>
            <sz val="9"/>
            <color indexed="81"/>
            <rFont val="Tahoma"/>
            <family val="2"/>
          </rPr>
          <t xml:space="preserve">
</t>
        </r>
      </text>
    </comment>
  </commentList>
</comments>
</file>

<file path=xl/sharedStrings.xml><?xml version="1.0" encoding="utf-8"?>
<sst xmlns="http://schemas.openxmlformats.org/spreadsheetml/2006/main" count="2276" uniqueCount="397">
  <si>
    <t>Desired drive capacity in TB</t>
  </si>
  <si>
    <t>Current price of desired drive model in $USD</t>
  </si>
  <si>
    <t>Make</t>
  </si>
  <si>
    <t>Model</t>
  </si>
  <si>
    <t>MSRP</t>
  </si>
  <si>
    <t>3.5 Bays</t>
  </si>
  <si>
    <t>CPU</t>
  </si>
  <si>
    <t>Synology</t>
  </si>
  <si>
    <t>DS723+</t>
  </si>
  <si>
    <t>2.5 GbE</t>
  </si>
  <si>
    <t>1 GbE</t>
  </si>
  <si>
    <t>10 GbE</t>
  </si>
  <si>
    <t>Plex Transcode</t>
  </si>
  <si>
    <t>No</t>
  </si>
  <si>
    <t>Supplied RAM</t>
  </si>
  <si>
    <t>Max RAM</t>
  </si>
  <si>
    <t>Yes</t>
  </si>
  <si>
    <t>PCIe Slots</t>
  </si>
  <si>
    <t>DS923+</t>
  </si>
  <si>
    <t>DS220+</t>
  </si>
  <si>
    <t>2 GB (onboard)</t>
  </si>
  <si>
    <t>First-Party Drives Required?</t>
  </si>
  <si>
    <t>Net Capacity (1 drive redundancy)</t>
  </si>
  <si>
    <t>Net Capacity (2 drive redundancy)</t>
  </si>
  <si>
    <t>Price per Net Capacity in TB (2 drive redundancy)</t>
  </si>
  <si>
    <t>Price per Net Capacity in TB (1 drive redundancy)</t>
  </si>
  <si>
    <t>DS420+</t>
  </si>
  <si>
    <t>M.2 Slots</t>
  </si>
  <si>
    <t>DS3622xs+</t>
  </si>
  <si>
    <t>Xeon D-1531 6C/12T</t>
  </si>
  <si>
    <t>ECC</t>
  </si>
  <si>
    <t>16 GB (8x2 ob)</t>
  </si>
  <si>
    <t>Optional</t>
  </si>
  <si>
    <t>DS1621xs+</t>
  </si>
  <si>
    <t>Xeon D-1527 4C/8T</t>
  </si>
  <si>
    <t>DS1522+</t>
  </si>
  <si>
    <t>DS1621+</t>
  </si>
  <si>
    <t>DS1821+</t>
  </si>
  <si>
    <t>AMD R1600 2C/4T</t>
  </si>
  <si>
    <t>AMD V1500B 4C/8T</t>
  </si>
  <si>
    <t>DS2422+</t>
  </si>
  <si>
    <t>Level 6</t>
  </si>
  <si>
    <t>QNAP</t>
  </si>
  <si>
    <t>TVS-h1688X</t>
  </si>
  <si>
    <t>32 GB (2x16)</t>
  </si>
  <si>
    <t>Thunderbolt</t>
  </si>
  <si>
    <t>TVS-h1288X</t>
  </si>
  <si>
    <t>TS-h886</t>
  </si>
  <si>
    <t>2.5 Bays</t>
  </si>
  <si>
    <t>Xeon D-1622 4C/8T</t>
  </si>
  <si>
    <t>Price Fully Populated with 3.5" Drives</t>
  </si>
  <si>
    <t>TS-h686</t>
  </si>
  <si>
    <t>Xeon D-1602 2T/4T</t>
  </si>
  <si>
    <t>Core i5-8400T 6C/12T</t>
  </si>
  <si>
    <t>Celeron J4025 2C/2T</t>
  </si>
  <si>
    <t>2 TB3</t>
  </si>
  <si>
    <t>TVS-872XT-i5</t>
  </si>
  <si>
    <t>TVS-672XT-i3</t>
  </si>
  <si>
    <t>Core i3-8100T 4C/8T</t>
  </si>
  <si>
    <t>TVS-472XT-i3</t>
  </si>
  <si>
    <t>TVS-872X-i3</t>
  </si>
  <si>
    <t>TS-h973AX</t>
  </si>
  <si>
    <t>Opt</t>
  </si>
  <si>
    <t>TS-664</t>
  </si>
  <si>
    <t>Celeron N5095 4C/4T</t>
  </si>
  <si>
    <t>TS-464</t>
  </si>
  <si>
    <t>TS-264</t>
  </si>
  <si>
    <t>8 GB</t>
  </si>
  <si>
    <t>8 GB (onboard)</t>
  </si>
  <si>
    <t>TS-453D</t>
  </si>
  <si>
    <t>Celeron J4125 4C/4T</t>
  </si>
  <si>
    <t>HDMI 2.0</t>
  </si>
  <si>
    <t>HDMI 1.4b</t>
  </si>
  <si>
    <t>HDMI 2.1</t>
  </si>
  <si>
    <t>TS-1655</t>
  </si>
  <si>
    <t>Atom C5125 8C/8T</t>
  </si>
  <si>
    <t>TS-453E</t>
  </si>
  <si>
    <t>Celeron J6412 4C/4T</t>
  </si>
  <si>
    <t>TS-253E</t>
  </si>
  <si>
    <t>IMPORTANT NOTES</t>
  </si>
  <si>
    <r>
      <rPr>
        <b/>
        <sz val="11"/>
        <color theme="1"/>
        <rFont val="Calibri"/>
        <family val="2"/>
        <scheme val="minor"/>
      </rPr>
      <t xml:space="preserve">18 TB Max on Synology: </t>
    </r>
    <r>
      <rPr>
        <sz val="11"/>
        <color theme="1"/>
        <rFont val="Calibri"/>
        <family val="2"/>
        <scheme val="minor"/>
      </rPr>
      <t>Related to the note above, the largest capacity currently certified by Synology across all models is 18 TB</t>
    </r>
  </si>
  <si>
    <r>
      <rPr>
        <b/>
        <sz val="11"/>
        <color theme="1"/>
        <rFont val="Calibri"/>
        <family val="2"/>
        <scheme val="minor"/>
      </rPr>
      <t xml:space="preserve">Synology Drive Requirements: </t>
    </r>
    <r>
      <rPr>
        <sz val="11"/>
        <color theme="1"/>
        <rFont val="Calibri"/>
        <family val="2"/>
        <scheme val="minor"/>
      </rPr>
      <t xml:space="preserve">Synology models which are listed as </t>
    </r>
    <r>
      <rPr>
        <b/>
        <i/>
        <sz val="11"/>
        <color theme="1"/>
        <rFont val="Calibri"/>
        <family val="2"/>
        <scheme val="minor"/>
      </rPr>
      <t>not</t>
    </r>
    <r>
      <rPr>
        <sz val="11"/>
        <color theme="1"/>
        <rFont val="Calibri"/>
        <family val="2"/>
        <scheme val="minor"/>
      </rPr>
      <t xml:space="preserve"> requiring first-party HAT5300 3.5" HDDs may still only certify those drives in certain capacities, e.g. 18 TB. But the Plus models at 8 bays or less currently do not disable features with non-certified drives so they should work fine. However, if you are an SMB and want to stick to certified drives, check the compatiblity list for the particular model and either decrease the capacity of your desired third-party drive to one that is on the list, or use the higher-priced HAT5300.</t>
    </r>
  </si>
  <si>
    <r>
      <rPr>
        <b/>
        <sz val="11"/>
        <color theme="1"/>
        <rFont val="Calibri"/>
        <family val="2"/>
        <scheme val="minor"/>
      </rPr>
      <t xml:space="preserve">Expansion Enclosures: </t>
    </r>
    <r>
      <rPr>
        <sz val="11"/>
        <color theme="1"/>
        <rFont val="Calibri"/>
        <family val="2"/>
        <scheme val="minor"/>
      </rPr>
      <t>Expansion enclosure capability is not addressed, because A) most people don't use expansions, and B) most expansions are 6Gbps SATA which is not 10GbE capable</t>
    </r>
  </si>
  <si>
    <r>
      <rPr>
        <b/>
        <sz val="11"/>
        <color theme="1"/>
        <rFont val="Calibri"/>
        <family val="2"/>
        <scheme val="minor"/>
      </rPr>
      <t xml:space="preserve">Current Models: </t>
    </r>
    <r>
      <rPr>
        <sz val="11"/>
        <color theme="1"/>
        <rFont val="Calibri"/>
        <family val="2"/>
        <scheme val="minor"/>
      </rPr>
      <t>Models which are listed as current on the manufacturer's web site, but are listed by US retailers as discontinued, are not included.</t>
    </r>
  </si>
  <si>
    <r>
      <rPr>
        <b/>
        <sz val="11"/>
        <color theme="1"/>
        <rFont val="Calibri"/>
        <family val="2"/>
        <scheme val="minor"/>
      </rPr>
      <t xml:space="preserve">Client Backup: </t>
    </r>
    <r>
      <rPr>
        <sz val="11"/>
        <color theme="1"/>
        <rFont val="Calibri"/>
        <family val="2"/>
        <scheme val="minor"/>
      </rPr>
      <t>Synology's "killer feature" is Active Backup for Business, which does disaster-recovery block-level backup and restore of clients and servers. If you need this kind of feature on QNAP you'll need to factor in a license for Macrium or Veeam since QNAP only backs up files, it does not do block-level images of drives.</t>
    </r>
  </si>
  <si>
    <t>Included Camera Licenses</t>
  </si>
  <si>
    <t>TVS-h874-i5</t>
  </si>
  <si>
    <t>Core i5-12400 6C/12T</t>
  </si>
  <si>
    <t>TVS-h674-i5</t>
  </si>
  <si>
    <t>TVS-h674-i3</t>
  </si>
  <si>
    <t>16 GB (1x16)</t>
  </si>
  <si>
    <t>TVS-h474</t>
  </si>
  <si>
    <t>Pentium G7400 2C/4T</t>
  </si>
  <si>
    <t>TS-873A</t>
  </si>
  <si>
    <t>TS-473A</t>
  </si>
  <si>
    <t>TS-673A</t>
  </si>
  <si>
    <t>TS-462</t>
  </si>
  <si>
    <t>Celeron N4505 2C/2T</t>
  </si>
  <si>
    <t>TS-262</t>
  </si>
  <si>
    <t>TS-364-8G</t>
  </si>
  <si>
    <t>TS-364-4G</t>
  </si>
  <si>
    <t>TS-251D</t>
  </si>
  <si>
    <t>1 Gen 2 x4</t>
  </si>
  <si>
    <t>HS-453DX</t>
  </si>
  <si>
    <t>Celeron J4115 4C/4T</t>
  </si>
  <si>
    <t>2 M.2 SATA</t>
  </si>
  <si>
    <t>HS-264</t>
  </si>
  <si>
    <t>Celeron N5105 4C/4T</t>
  </si>
  <si>
    <t>DS1823xs+</t>
  </si>
  <si>
    <t>AMD V1780B 4C/8T</t>
  </si>
  <si>
    <t>DS423+</t>
  </si>
  <si>
    <t>TS-855X</t>
  </si>
  <si>
    <t>TVS-h874-i7</t>
  </si>
  <si>
    <t>Core i7-12700 8+4C/20T</t>
  </si>
  <si>
    <t>Xeon W-1250 10th gen 6C/12T</t>
  </si>
  <si>
    <t>TVS-h874X-i9</t>
  </si>
  <si>
    <t>Core i9-12900 8C+8C/24T</t>
  </si>
  <si>
    <t>DS224+</t>
  </si>
  <si>
    <t>DVA1622</t>
  </si>
  <si>
    <t>DVA3221</t>
  </si>
  <si>
    <t>Atom C3538 4C/4T</t>
  </si>
  <si>
    <t>N/A</t>
  </si>
  <si>
    <t>Asustor</t>
  </si>
  <si>
    <t>AS5202T</t>
  </si>
  <si>
    <t>AS5304T</t>
  </si>
  <si>
    <t>AS5402T</t>
  </si>
  <si>
    <t>AS5404T</t>
  </si>
  <si>
    <t>Warranty</t>
  </si>
  <si>
    <t>3 year</t>
  </si>
  <si>
    <t>2 year</t>
  </si>
  <si>
    <t>5 year</t>
  </si>
  <si>
    <t>AS6508T</t>
  </si>
  <si>
    <t>AS6510T</t>
  </si>
  <si>
    <t>AS6602T</t>
  </si>
  <si>
    <t>AS6604T</t>
  </si>
  <si>
    <t>AS6702T</t>
  </si>
  <si>
    <t>AS6704T</t>
  </si>
  <si>
    <t>AS6706T</t>
  </si>
  <si>
    <t>AS7110T</t>
  </si>
  <si>
    <t>HDMI 2.0a</t>
  </si>
  <si>
    <t>HDMI 2.0b</t>
  </si>
  <si>
    <t>4 Gen 3 x1</t>
  </si>
  <si>
    <t>2 GB (2x1GB)</t>
  </si>
  <si>
    <t>6 GB (1x2+1x4)</t>
  </si>
  <si>
    <t>Xeon E-2224 4C/4T</t>
  </si>
  <si>
    <t>2 Gen 2 x1</t>
  </si>
  <si>
    <t>2 Gen 3 x4</t>
  </si>
  <si>
    <t>TerraMaster</t>
  </si>
  <si>
    <t>2 Gen 3</t>
  </si>
  <si>
    <t>T12-450</t>
  </si>
  <si>
    <t>T12-423</t>
  </si>
  <si>
    <t>2 SFP+</t>
  </si>
  <si>
    <t>1 Gen 3</t>
  </si>
  <si>
    <t>T9-423</t>
  </si>
  <si>
    <t>T9-450</t>
  </si>
  <si>
    <t>F5-422</t>
  </si>
  <si>
    <t>Celeron J3455 4C/4T</t>
  </si>
  <si>
    <t>F5-221</t>
  </si>
  <si>
    <t>Celeron J3355 2C/2T</t>
  </si>
  <si>
    <t>F4-423</t>
  </si>
  <si>
    <t>F4-422</t>
  </si>
  <si>
    <t>F2-423</t>
  </si>
  <si>
    <t>F2-422</t>
  </si>
  <si>
    <t>Level 5</t>
  </si>
  <si>
    <t>T6-423</t>
  </si>
  <si>
    <t>F4-421</t>
  </si>
  <si>
    <t>F4-223</t>
  </si>
  <si>
    <t>Feature</t>
  </si>
  <si>
    <t>Asustor ADM</t>
  </si>
  <si>
    <t>QNAP QTS</t>
  </si>
  <si>
    <t>QNAP QuTS Hero</t>
  </si>
  <si>
    <t>r</t>
  </si>
  <si>
    <t>OS</t>
  </si>
  <si>
    <t>ADM</t>
  </si>
  <si>
    <t>DSM x86</t>
  </si>
  <si>
    <t>TOS</t>
  </si>
  <si>
    <t>QTS</t>
  </si>
  <si>
    <t>QTS/QuTS</t>
  </si>
  <si>
    <t>Synology DSM x86</t>
  </si>
  <si>
    <t>WD My Cloud OS</t>
  </si>
  <si>
    <t>TerraMaster TOS</t>
  </si>
  <si>
    <t>File System(s) Supported</t>
  </si>
  <si>
    <t>EXT4</t>
  </si>
  <si>
    <t>Fault-tolerant ZFS</t>
  </si>
  <si>
    <t>Surveillance</t>
  </si>
  <si>
    <t>Block-level client PC disaster recovery backup</t>
  </si>
  <si>
    <t>Office 365 Backup</t>
  </si>
  <si>
    <t>Yes, Synology Active Backup for Office 365</t>
  </si>
  <si>
    <t>Google Workspace / G-Suite Backup</t>
  </si>
  <si>
    <t>Yes, Synology Active Backup for Google Workspace</t>
  </si>
  <si>
    <t>Yes, QNAP Boxafe</t>
  </si>
  <si>
    <t>File-level client PC backup</t>
  </si>
  <si>
    <t>Yes, QNAP Qsync</t>
  </si>
  <si>
    <t>Yes, Synology Drive</t>
  </si>
  <si>
    <t>Yes, TerraMaster Centralized Backup</t>
  </si>
  <si>
    <t>EXT4 or fault-tolerant BTRFS</t>
  </si>
  <si>
    <t>Available free license for Acronis True Image</t>
  </si>
  <si>
    <t>Docker Support</t>
  </si>
  <si>
    <t>Virtual Machine Support</t>
  </si>
  <si>
    <t>Yes, using third-party app Virtualbox</t>
  </si>
  <si>
    <t>SSD Caching</t>
  </si>
  <si>
    <t>Read/Write</t>
  </si>
  <si>
    <t>Yes, Asustor Backup Plan</t>
  </si>
  <si>
    <t>Hyper-V/VMWare Backup</t>
  </si>
  <si>
    <t>No (third-party apps available in app store)</t>
  </si>
  <si>
    <t>Yes, QNAP Hyper Data Protector</t>
  </si>
  <si>
    <t>NVMe Storage Pool Support</t>
  </si>
  <si>
    <t>Only on DS1823xs+, DS923+, DS723+, DS423+, DS1522+, DS1821+, DS1621xs+, DS1621+</t>
  </si>
  <si>
    <t>SSD Auto Storage Tiering</t>
  </si>
  <si>
    <t>Yes, Qtier</t>
  </si>
  <si>
    <t>Read Only for data (but can be used for ZFS L2ARC)</t>
  </si>
  <si>
    <t>Yes, Asustor Surveillance Center on 5400 or above models only</t>
  </si>
  <si>
    <t>Yes, Synology Surveillance Station</t>
  </si>
  <si>
    <t>Surveillance camera license cost after built-in licenses are consumed</t>
  </si>
  <si>
    <t>$45 / 4 for $170</t>
  </si>
  <si>
    <t>QVR Pro $69</t>
  </si>
  <si>
    <t>Yes, QNAP Surveillance Station or QVR Pro (different licensing models, licenses do not transfer between the two)</t>
  </si>
  <si>
    <t>Yes, but they must be registered to a QNAP ID to become transferable and may only be transferred to devices registered to the same QNAP ID account</t>
  </si>
  <si>
    <t>Surveillance camera licenses are transferable to a new model NAS from the same vendor (not including built-in licenses)</t>
  </si>
  <si>
    <t>$59 / 4 for $209</t>
  </si>
  <si>
    <t>Category</t>
  </si>
  <si>
    <t>File Systems and Caching</t>
  </si>
  <si>
    <t>Surveillance System</t>
  </si>
  <si>
    <t>Backup</t>
  </si>
  <si>
    <t>Docker &amp; VM</t>
  </si>
  <si>
    <t>Miscellaneous</t>
  </si>
  <si>
    <t>Yes, Synology Active Backup for Business (4GB+ RAM required)</t>
  </si>
  <si>
    <t>SMB Multichannel Support</t>
  </si>
  <si>
    <t>Not available via the GUI but unsupported parameters available in SMB advanced settings</t>
  </si>
  <si>
    <t>Networking</t>
  </si>
  <si>
    <t>Microsoft Active Directory support</t>
  </si>
  <si>
    <t>Yes, domain controller or member</t>
  </si>
  <si>
    <t>Yes, member</t>
  </si>
  <si>
    <t>Standard BIOS allows installing alternative OS (note that support for fan speed control, and for front-panel displays, when applicable, is not available)</t>
  </si>
  <si>
    <t>GPU Support in PCIe slot (when equipped) including VM pass-through and transcoding</t>
  </si>
  <si>
    <t>TVS-h674T-i5</t>
  </si>
  <si>
    <t>TVS-h874T-i7</t>
  </si>
  <si>
    <t>TVS-h874T-i9</t>
  </si>
  <si>
    <t>F4-424 Pro</t>
  </si>
  <si>
    <t>F4-424</t>
  </si>
  <si>
    <t>Core i3-N300 8C/8T</t>
  </si>
  <si>
    <t>F2-424</t>
  </si>
  <si>
    <t>Celeron N95 4C/4T</t>
  </si>
  <si>
    <t>Ugreen</t>
  </si>
  <si>
    <t>DXP2800</t>
  </si>
  <si>
    <t>DXP4800</t>
  </si>
  <si>
    <t>DXP4800 Plus</t>
  </si>
  <si>
    <t>DXP6800 Pro</t>
  </si>
  <si>
    <t>DXP8800 Plus</t>
  </si>
  <si>
    <t>UGOS Pro</t>
  </si>
  <si>
    <t>Intel N100 4C/4T</t>
  </si>
  <si>
    <t>Pentium Gold 8505 5C/6T</t>
  </si>
  <si>
    <t>2 TB4</t>
  </si>
  <si>
    <t>Unknown</t>
  </si>
  <si>
    <t>F4-424 Max</t>
  </si>
  <si>
    <t>F6-424</t>
  </si>
  <si>
    <t>F6-424 Max</t>
  </si>
  <si>
    <t>Intel N95 4C/4T</t>
  </si>
  <si>
    <t>16 GB (2x8 GB)</t>
  </si>
  <si>
    <t>8 GB (1x8 GB)</t>
  </si>
  <si>
    <t>8 GB (2x4 GB)</t>
  </si>
  <si>
    <t>4 GB (1x4 GB)</t>
  </si>
  <si>
    <t>4G (1x4 GB)</t>
  </si>
  <si>
    <t>6 GB (1x4 GB)</t>
  </si>
  <si>
    <t>32 GB (2x16 GB)</t>
  </si>
  <si>
    <t>48 GB (2x16 GB)</t>
  </si>
  <si>
    <t>64 GB (2x32 GB)</t>
  </si>
  <si>
    <t>128 GB (4x32 GB)</t>
  </si>
  <si>
    <t>32 GB (1x32 GB)</t>
  </si>
  <si>
    <t>2 GB (1x2 GB)</t>
  </si>
  <si>
    <t>2 Gen 3 x1</t>
  </si>
  <si>
    <t>T12-500 PRO</t>
  </si>
  <si>
    <t>T9-500 PRO</t>
  </si>
  <si>
    <t>Core i7-1255U 2P+8E/12T</t>
  </si>
  <si>
    <t>Core i5-1235U 2P+8E/12T</t>
  </si>
  <si>
    <t>16 GB (1x16 GB)</t>
  </si>
  <si>
    <t>2 GB (2x1 GB)</t>
  </si>
  <si>
    <t>Core i3-12100 4C/8T</t>
  </si>
  <si>
    <t>1 year</t>
  </si>
  <si>
    <t>64 GB (3x32 GB)</t>
  </si>
  <si>
    <t>AS6804T</t>
  </si>
  <si>
    <t>AS6806T</t>
  </si>
  <si>
    <t>AS6810T</t>
  </si>
  <si>
    <t>AS6808T</t>
  </si>
  <si>
    <t>AMD V3C14 4C/8T</t>
  </si>
  <si>
    <t>1 Gen 4 x4</t>
  </si>
  <si>
    <t>4 Gen 4 x1</t>
  </si>
  <si>
    <t>2 USB4</t>
  </si>
  <si>
    <t>TS-H765eU</t>
  </si>
  <si>
    <t>Atom x7405C 4C/4T</t>
  </si>
  <si>
    <t>QuTS</t>
  </si>
  <si>
    <t>Aoostar</t>
  </si>
  <si>
    <t>None (Barebones)</t>
  </si>
  <si>
    <t>3 Gen 4 x2, 2 Gen 4 x1</t>
  </si>
  <si>
    <t>?</t>
  </si>
  <si>
    <t>LincPlus</t>
  </si>
  <si>
    <t>LincStation S1</t>
  </si>
  <si>
    <t>Intel N97 4C/4T</t>
  </si>
  <si>
    <t>UnRAID</t>
  </si>
  <si>
    <t>Zettlab</t>
  </si>
  <si>
    <t>D6 Ultra</t>
  </si>
  <si>
    <t>D8 Ultra</t>
  </si>
  <si>
    <t>ZettOS</t>
  </si>
  <si>
    <t>Core Ultra 5 125H 4P+8E+2LP/18T</t>
  </si>
  <si>
    <t>16GB</t>
  </si>
  <si>
    <t>96GB (2x48 GB)</t>
  </si>
  <si>
    <t>2 Gen 4 x4</t>
  </si>
  <si>
    <t>1 Gen 4 x8</t>
  </si>
  <si>
    <t>DS925+</t>
  </si>
  <si>
    <t>DS1825+</t>
  </si>
  <si>
    <t>DS1825xs+</t>
  </si>
  <si>
    <t>DS725+</t>
  </si>
  <si>
    <t>DS225+</t>
  </si>
  <si>
    <t>DS425+</t>
  </si>
  <si>
    <t>3 Gen 3 x4</t>
  </si>
  <si>
    <t>2 Gen 3 x2</t>
  </si>
  <si>
    <t>1 Gen 3 x2</t>
  </si>
  <si>
    <t>2 Gen 3 x8</t>
  </si>
  <si>
    <t>1 Gen 3 x16, 1 Gen 3 x4</t>
  </si>
  <si>
    <t>2 Gen 3 x4, 1 Gen 3 x8</t>
  </si>
  <si>
    <t>1 Gen 3 x4</t>
  </si>
  <si>
    <t>1 Gen 3 x8</t>
  </si>
  <si>
    <t>1 Gen 3 x1, 1 Gen 3 x2</t>
  </si>
  <si>
    <t>1 Gen 4 x16, 1 Gen 3 x2</t>
  </si>
  <si>
    <t>1 Gen 4 x16, 1 Gen 4 x4</t>
  </si>
  <si>
    <t>1 Gen 4 x16, 1 Gen 4 x4*</t>
  </si>
  <si>
    <t>1 Gen 4 x4, 1 Gen 3 x2</t>
  </si>
  <si>
    <t>1 Gen 2 x2</t>
  </si>
  <si>
    <t>3 Gen 2 x1</t>
  </si>
  <si>
    <t>OpnNAS</t>
  </si>
  <si>
    <t>Zima</t>
  </si>
  <si>
    <t>Core i5-13500</t>
  </si>
  <si>
    <t>DIY</t>
  </si>
  <si>
    <t>2 Gen 5 x8, 2 Gen 4 x4, 2 Gen 3 x4</t>
  </si>
  <si>
    <t>192 GB (4x48 GB)</t>
  </si>
  <si>
    <t>Slate SL-R12</t>
  </si>
  <si>
    <t>Slate SL-R12 Pro</t>
  </si>
  <si>
    <t>Slate SL-D12</t>
  </si>
  <si>
    <t>Slate SL-D12 Pro</t>
  </si>
  <si>
    <t>45Homelab</t>
  </si>
  <si>
    <t>Xeon Bronze 3204 6C/12T</t>
  </si>
  <si>
    <t>Rocky Linux/DIY</t>
  </si>
  <si>
    <t>512 GB (8x64 GB)</t>
  </si>
  <si>
    <t>2 (+8 of the bays support U.3 NVMe)</t>
  </si>
  <si>
    <t>1 Gen 3 x16, 2 Gen 3 x8, 3 Gen 3 x4</t>
  </si>
  <si>
    <t>VGA BMC</t>
  </si>
  <si>
    <t>1 Gen 4 x16</t>
  </si>
  <si>
    <t>WTR PRO Intel N100 (EU only)</t>
  </si>
  <si>
    <t>Intel N150 4C/4T</t>
  </si>
  <si>
    <t>Ryzen 7 5825U 8C/16T</t>
  </si>
  <si>
    <t>Ryzen 7 5700U 8C/16T</t>
  </si>
  <si>
    <t>Ryzen PRO 8845HS 8C/16T</t>
  </si>
  <si>
    <t>No (2x 2.5 bays are U.2)</t>
  </si>
  <si>
    <t>HDMI</t>
  </si>
  <si>
    <t>Third-Party OS</t>
  </si>
  <si>
    <t>ZimaOS</t>
  </si>
  <si>
    <t>Level 4</t>
  </si>
  <si>
    <t>Probable Level 4</t>
  </si>
  <si>
    <t>Probable Level 6</t>
  </si>
  <si>
    <t>Possible, unsupported</t>
  </si>
  <si>
    <t>HDMI + DP</t>
  </si>
  <si>
    <t>Display Output</t>
  </si>
  <si>
    <t>1 USB4/TB3</t>
  </si>
  <si>
    <t>2 USB4/TB3</t>
  </si>
  <si>
    <t>Ryzen 5700G 8C/16T</t>
  </si>
  <si>
    <t>Ryzen 5500GT 6C/12T</t>
  </si>
  <si>
    <t>HL4 (5500GT)</t>
  </si>
  <si>
    <t>HL4 (5700G)</t>
  </si>
  <si>
    <t>HL8 (5500GT)</t>
  </si>
  <si>
    <t>HL8 (5700G)</t>
  </si>
  <si>
    <t>HL15 (3204)</t>
  </si>
  <si>
    <t>HL15 (4210)</t>
  </si>
  <si>
    <t>HL15 (4216)</t>
  </si>
  <si>
    <t>HL15 (6230R)</t>
  </si>
  <si>
    <t>Xeon Silver 4210 10C/20T</t>
  </si>
  <si>
    <t>Xeon Silver 4216 16C/32T</t>
  </si>
  <si>
    <t>Xeon Gold 6230R 26C/52T</t>
  </si>
  <si>
    <t>Current price of equivalent capacity Synology branded drive in $USD (note that first-party drive restrictions can be worked around with the Synology_HDD_db script on github)</t>
  </si>
  <si>
    <t>Optional PCIe dGPU</t>
  </si>
  <si>
    <t>RTX dGPU Level 6</t>
  </si>
  <si>
    <t>R7 5700U Barebones</t>
  </si>
  <si>
    <t>R7 5700U 16/512</t>
  </si>
  <si>
    <t>R7 5825U Barebones</t>
  </si>
  <si>
    <t>R7 5825U 32/1TB</t>
  </si>
  <si>
    <t>R7 5825U 16/512</t>
  </si>
  <si>
    <t>R1 Barebones</t>
  </si>
  <si>
    <t>R1 32/1TB</t>
  </si>
  <si>
    <t>R1 16/512</t>
  </si>
  <si>
    <t>WTR MAX Barebones</t>
  </si>
  <si>
    <t>WTR PRO AMD Barebones</t>
  </si>
  <si>
    <t>WTR PRO AMD 32/1TB</t>
  </si>
  <si>
    <t>WTR PRO AMD 64/1TB</t>
  </si>
  <si>
    <t>ZimaCube Base RAM Upgrade 16/256</t>
  </si>
  <si>
    <t>ZimaCube Base 8/256</t>
  </si>
  <si>
    <t>ZimaCube Pro Base 16/256</t>
  </si>
  <si>
    <t>ZimaCube Pro RAM Upgrade 64/256</t>
  </si>
  <si>
    <t>ZimaCube Pro Creator Pack 64/1TB/RTX2000Ada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</si>
</sst>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General\ &quot;TB&quot;"/>
    <numFmt numFmtId="166" formatCode="&quot;$&quot;#,##0.00"/>
  </numFmts>
  <fonts count="9" x14ac:knownFonts="1">
    <font>
      <sz val="11"/>
      <color theme="1"/>
      <name val="Calibri"/>
      <family val="2"/>
      <scheme val="minor"/>
    </font>
    <font>
      <b/>
      <sz val="11"/>
      <color theme="1"/>
      <name val="Calibri"/>
      <family val="2"/>
      <scheme val="minor"/>
    </font>
    <font>
      <b/>
      <sz val="20"/>
      <color theme="1"/>
      <name val="Calibri"/>
      <family val="2"/>
      <scheme val="minor"/>
    </font>
    <font>
      <b/>
      <i/>
      <sz val="11"/>
      <color theme="1"/>
      <name val="Calibri"/>
      <family val="2"/>
      <scheme val="minor"/>
    </font>
    <font>
      <sz val="11"/>
      <name val="Calibri"/>
      <family val="2"/>
      <scheme val="minor"/>
    </font>
    <font>
      <b/>
      <sz val="14"/>
      <color theme="1"/>
      <name val="Calibri"/>
      <family val="2"/>
      <scheme val="minor"/>
    </font>
    <font>
      <sz val="11"/>
      <color theme="0" tint="-0.34998626667073579"/>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6" fontId="0" fillId="0" borderId="0" xfId="0" applyNumberFormat="1"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164" fontId="1" fillId="0" borderId="0" xfId="0" applyNumberFormat="1" applyFont="1" applyAlignment="1">
      <alignment horizontal="center" wrapText="1"/>
    </xf>
    <xf numFmtId="165" fontId="0" fillId="0" borderId="0" xfId="0" applyNumberFormat="1" applyAlignment="1">
      <alignment horizontal="center"/>
    </xf>
    <xf numFmtId="165" fontId="1" fillId="0" borderId="0" xfId="0" applyNumberFormat="1" applyFont="1" applyAlignment="1">
      <alignment horizontal="center" wrapText="1"/>
    </xf>
    <xf numFmtId="166" fontId="0" fillId="0" borderId="0" xfId="0" applyNumberFormat="1" applyAlignment="1">
      <alignment horizontal="center"/>
    </xf>
    <xf numFmtId="166" fontId="1" fillId="0" borderId="0" xfId="0" applyNumberFormat="1" applyFont="1" applyAlignment="1">
      <alignment horizontal="center" wrapText="1"/>
    </xf>
    <xf numFmtId="0" fontId="0" fillId="0" borderId="1" xfId="0" applyBorder="1" applyAlignment="1">
      <alignment horizontal="center"/>
    </xf>
    <xf numFmtId="6" fontId="0" fillId="0" borderId="1" xfId="0" applyNumberFormat="1" applyBorder="1" applyAlignment="1">
      <alignment horizontal="center"/>
    </xf>
    <xf numFmtId="0" fontId="2" fillId="0" borderId="0" xfId="0" applyFont="1"/>
    <xf numFmtId="0" fontId="0" fillId="0" borderId="0" xfId="0" applyAlignment="1">
      <alignment wrapText="1"/>
    </xf>
    <xf numFmtId="6" fontId="4" fillId="0" borderId="0" xfId="0" applyNumberFormat="1"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6" fontId="0" fillId="0" borderId="0" xfId="0" applyNumberFormat="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1"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vertical="center" wrapText="1"/>
    </xf>
    <xf numFmtId="0" fontId="6" fillId="0" borderId="0" xfId="0" applyFont="1"/>
    <xf numFmtId="6" fontId="6"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165" fontId="6" fillId="0" borderId="0" xfId="0" applyNumberFormat="1" applyFont="1" applyAlignment="1">
      <alignment horizontal="center"/>
    </xf>
    <xf numFmtId="166" fontId="6" fillId="0" borderId="0" xfId="0" applyNumberFormat="1" applyFont="1" applyAlignment="1">
      <alignment horizontal="center"/>
    </xf>
    <xf numFmtId="0" fontId="0" fillId="0" borderId="0" xfId="0" applyAlignment="1">
      <alignment horizontal="left"/>
    </xf>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166" fontId="4"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CF65-3F97-4B3F-A12B-6C2556F3566B}">
  <dimension ref="B1:AB140"/>
  <sheetViews>
    <sheetView tabSelected="1" workbookViewId="0">
      <pane xSplit="1" ySplit="6" topLeftCell="B7" activePane="bottomRight" state="frozen"/>
      <selection pane="topRight" activeCell="B1" sqref="B1"/>
      <selection pane="bottomLeft" activeCell="A7" sqref="A7"/>
      <selection pane="bottomRight" activeCell="B2" sqref="B2"/>
    </sheetView>
  </sheetViews>
  <sheetFormatPr defaultRowHeight="14.4" x14ac:dyDescent="0.3"/>
  <cols>
    <col min="1" max="1" width="3" customWidth="1"/>
    <col min="2" max="2" width="12.21875" bestFit="1" customWidth="1"/>
    <col min="3" max="3" width="18.88671875" customWidth="1"/>
    <col min="4" max="5" width="8.88671875" style="2"/>
    <col min="6" max="6" width="14.21875" style="2" bestFit="1" customWidth="1"/>
    <col min="7" max="7" width="9.21875" style="2" customWidth="1"/>
    <col min="8" max="9" width="7.88671875" style="2" bestFit="1" customWidth="1"/>
    <col min="10" max="10" width="26.21875" bestFit="1" customWidth="1"/>
    <col min="11" max="11" width="16.33203125" style="2" customWidth="1"/>
    <col min="12" max="12" width="14.6640625" style="2" bestFit="1" customWidth="1"/>
    <col min="13" max="13" width="4.21875" style="2" bestFit="1" customWidth="1"/>
    <col min="14" max="14" width="20.109375" style="2" bestFit="1" customWidth="1"/>
    <col min="15" max="16" width="11.21875" style="2" customWidth="1"/>
    <col min="17" max="17" width="16.21875" style="2" customWidth="1"/>
    <col min="18" max="18" width="5.77734375" style="2" bestFit="1" customWidth="1"/>
    <col min="19" max="19" width="7.33203125" style="2" bestFit="1" customWidth="1"/>
    <col min="20" max="20" width="6.77734375" style="2" bestFit="1" customWidth="1"/>
    <col min="21" max="21" width="18.88671875" style="2" bestFit="1" customWidth="1"/>
    <col min="22" max="22" width="9.33203125" style="2" customWidth="1"/>
    <col min="23" max="23" width="11" style="2" customWidth="1"/>
    <col min="24" max="24" width="13.88671875" style="6" bestFit="1" customWidth="1"/>
    <col min="25" max="25" width="17" style="8" customWidth="1"/>
    <col min="26" max="26" width="17" style="10" customWidth="1"/>
    <col min="27" max="27" width="17" style="8" customWidth="1"/>
    <col min="28" max="28" width="17" style="10" customWidth="1"/>
  </cols>
  <sheetData>
    <row r="1" spans="2:28" ht="15" thickBot="1" x14ac:dyDescent="0.35">
      <c r="F1" s="2" t="s">
        <v>171</v>
      </c>
    </row>
    <row r="2" spans="2:28" ht="15" thickBot="1" x14ac:dyDescent="0.35">
      <c r="B2" s="12">
        <v>16</v>
      </c>
      <c r="C2" t="s">
        <v>0</v>
      </c>
    </row>
    <row r="3" spans="2:28" ht="15" thickBot="1" x14ac:dyDescent="0.35">
      <c r="B3" s="13">
        <v>250</v>
      </c>
      <c r="C3" t="s">
        <v>1</v>
      </c>
    </row>
    <row r="4" spans="2:28" ht="15" thickBot="1" x14ac:dyDescent="0.35">
      <c r="B4" s="13">
        <v>350</v>
      </c>
      <c r="C4" t="s">
        <v>377</v>
      </c>
    </row>
    <row r="6" spans="2:28" s="1" customFormat="1" ht="43.2" x14ac:dyDescent="0.3">
      <c r="B6" s="1" t="s">
        <v>2</v>
      </c>
      <c r="C6" s="1" t="s">
        <v>3</v>
      </c>
      <c r="D6" s="3" t="s">
        <v>4</v>
      </c>
      <c r="E6" s="3" t="s">
        <v>127</v>
      </c>
      <c r="F6" s="3" t="s">
        <v>172</v>
      </c>
      <c r="G6" s="5" t="s">
        <v>354</v>
      </c>
      <c r="H6" s="3" t="s">
        <v>5</v>
      </c>
      <c r="I6" s="3" t="s">
        <v>48</v>
      </c>
      <c r="J6" s="1" t="s">
        <v>6</v>
      </c>
      <c r="K6" s="3" t="s">
        <v>14</v>
      </c>
      <c r="L6" s="3" t="s">
        <v>15</v>
      </c>
      <c r="M6" s="3" t="s">
        <v>30</v>
      </c>
      <c r="N6" s="3" t="s">
        <v>17</v>
      </c>
      <c r="O6" s="3" t="s">
        <v>27</v>
      </c>
      <c r="P6" s="3" t="s">
        <v>45</v>
      </c>
      <c r="Q6" s="5" t="s">
        <v>361</v>
      </c>
      <c r="R6" s="3" t="s">
        <v>10</v>
      </c>
      <c r="S6" s="3" t="s">
        <v>9</v>
      </c>
      <c r="T6" s="3" t="s">
        <v>11</v>
      </c>
      <c r="U6" s="3" t="s">
        <v>12</v>
      </c>
      <c r="V6" s="5" t="s">
        <v>85</v>
      </c>
      <c r="W6" s="5" t="s">
        <v>21</v>
      </c>
      <c r="X6" s="7" t="s">
        <v>50</v>
      </c>
      <c r="Y6" s="9" t="s">
        <v>22</v>
      </c>
      <c r="Z6" s="11" t="s">
        <v>25</v>
      </c>
      <c r="AA6" s="9" t="s">
        <v>23</v>
      </c>
      <c r="AB6" s="11" t="s">
        <v>24</v>
      </c>
    </row>
    <row r="7" spans="2:28" x14ac:dyDescent="0.3">
      <c r="B7" t="s">
        <v>339</v>
      </c>
      <c r="C7" t="s">
        <v>370</v>
      </c>
      <c r="D7" s="4">
        <v>2310</v>
      </c>
      <c r="E7" s="2" t="s">
        <v>278</v>
      </c>
      <c r="F7" s="33" t="s">
        <v>341</v>
      </c>
      <c r="G7" s="2" t="s">
        <v>16</v>
      </c>
      <c r="H7" s="2">
        <v>15</v>
      </c>
      <c r="I7" s="2">
        <v>0</v>
      </c>
      <c r="J7" t="s">
        <v>340</v>
      </c>
      <c r="K7" s="2" t="s">
        <v>258</v>
      </c>
      <c r="L7" s="2" t="s">
        <v>342</v>
      </c>
      <c r="M7" s="2" t="s">
        <v>16</v>
      </c>
      <c r="N7" s="2" t="s">
        <v>344</v>
      </c>
      <c r="O7" s="2">
        <v>1</v>
      </c>
      <c r="P7" s="2" t="s">
        <v>13</v>
      </c>
      <c r="Q7" s="2" t="s">
        <v>345</v>
      </c>
      <c r="R7" s="2">
        <v>1</v>
      </c>
      <c r="S7" s="2">
        <v>0</v>
      </c>
      <c r="T7" s="2">
        <v>2</v>
      </c>
      <c r="U7" s="2" t="s">
        <v>378</v>
      </c>
      <c r="V7" s="2" t="s">
        <v>121</v>
      </c>
      <c r="W7" s="2" t="s">
        <v>13</v>
      </c>
      <c r="X7" s="6">
        <f>IF(H7&gt;0,IF(W7="No",D7+(H7*$B$3),D7+(H7*$B$4)),"")</f>
        <v>6060</v>
      </c>
      <c r="Y7" s="8">
        <f>IF(H7&gt;0,(H7-1)*$B$2,"")</f>
        <v>224</v>
      </c>
      <c r="Z7" s="10">
        <f>IF(H7&gt;0,X7/Y7,"")</f>
        <v>27.053571428571427</v>
      </c>
      <c r="AA7" s="8">
        <f>IF(H7&gt;2,(H7-2)*$B$2,"")</f>
        <v>208</v>
      </c>
      <c r="AB7" s="10">
        <f>IF(ISNUMBER(AA7),X7/AA7,"")</f>
        <v>29.134615384615383</v>
      </c>
    </row>
    <row r="8" spans="2:28" x14ac:dyDescent="0.3">
      <c r="B8" t="s">
        <v>339</v>
      </c>
      <c r="C8" t="s">
        <v>371</v>
      </c>
      <c r="D8" s="4">
        <v>2662</v>
      </c>
      <c r="E8" s="2" t="s">
        <v>278</v>
      </c>
      <c r="F8" s="33" t="s">
        <v>341</v>
      </c>
      <c r="G8" s="2" t="s">
        <v>16</v>
      </c>
      <c r="H8" s="2">
        <v>15</v>
      </c>
      <c r="I8" s="2">
        <v>0</v>
      </c>
      <c r="J8" t="s">
        <v>374</v>
      </c>
      <c r="K8" s="2" t="s">
        <v>258</v>
      </c>
      <c r="L8" s="2" t="s">
        <v>342</v>
      </c>
      <c r="M8" s="2" t="s">
        <v>16</v>
      </c>
      <c r="N8" s="2" t="s">
        <v>344</v>
      </c>
      <c r="O8" s="2">
        <v>1</v>
      </c>
      <c r="P8" s="2" t="s">
        <v>13</v>
      </c>
      <c r="Q8" s="2" t="s">
        <v>345</v>
      </c>
      <c r="R8" s="2">
        <v>1</v>
      </c>
      <c r="S8" s="2">
        <v>0</v>
      </c>
      <c r="T8" s="2">
        <v>2</v>
      </c>
      <c r="U8" s="2" t="s">
        <v>378</v>
      </c>
      <c r="V8" s="2" t="s">
        <v>121</v>
      </c>
      <c r="W8" s="2" t="s">
        <v>13</v>
      </c>
      <c r="X8" s="6">
        <f>IF(H8&gt;0,IF(W8="No",D8+(H8*$B$3),D8+(H8*$B$4)),"")</f>
        <v>6412</v>
      </c>
      <c r="Y8" s="8">
        <f>IF(H8&gt;0,(H8-1)*$B$2,"")</f>
        <v>224</v>
      </c>
      <c r="Z8" s="10">
        <f>IF(H8&gt;0,X8/Y8,"")</f>
        <v>28.625</v>
      </c>
      <c r="AA8" s="8">
        <f>IF(H8&gt;2,(H8-2)*$B$2,"")</f>
        <v>208</v>
      </c>
      <c r="AB8" s="10">
        <f>IF(ISNUMBER(AA8),X8/AA8,"")</f>
        <v>30.826923076923077</v>
      </c>
    </row>
    <row r="9" spans="2:28" x14ac:dyDescent="0.3">
      <c r="B9" t="s">
        <v>339</v>
      </c>
      <c r="C9" t="s">
        <v>372</v>
      </c>
      <c r="D9" s="4">
        <v>3145</v>
      </c>
      <c r="E9" s="2" t="s">
        <v>278</v>
      </c>
      <c r="F9" s="33" t="s">
        <v>341</v>
      </c>
      <c r="G9" s="2" t="s">
        <v>16</v>
      </c>
      <c r="H9" s="2">
        <v>15</v>
      </c>
      <c r="I9" s="2">
        <v>0</v>
      </c>
      <c r="J9" t="s">
        <v>375</v>
      </c>
      <c r="K9" s="2" t="s">
        <v>258</v>
      </c>
      <c r="L9" s="2" t="s">
        <v>342</v>
      </c>
      <c r="M9" s="2" t="s">
        <v>16</v>
      </c>
      <c r="N9" s="2" t="s">
        <v>344</v>
      </c>
      <c r="O9" s="2">
        <v>1</v>
      </c>
      <c r="P9" s="2" t="s">
        <v>13</v>
      </c>
      <c r="Q9" s="2" t="s">
        <v>345</v>
      </c>
      <c r="R9" s="2">
        <v>1</v>
      </c>
      <c r="S9" s="2">
        <v>0</v>
      </c>
      <c r="T9" s="2">
        <v>2</v>
      </c>
      <c r="U9" s="2" t="s">
        <v>378</v>
      </c>
      <c r="V9" s="2" t="s">
        <v>121</v>
      </c>
      <c r="W9" s="2" t="s">
        <v>13</v>
      </c>
      <c r="X9" s="6">
        <f>IF(H9&gt;0,IF(W9="No",D9+(H9*$B$3),D9+(H9*$B$4)),"")</f>
        <v>6895</v>
      </c>
      <c r="Y9" s="8">
        <f>IF(H9&gt;0,(H9-1)*$B$2,"")</f>
        <v>224</v>
      </c>
      <c r="Z9" s="10">
        <f>IF(H9&gt;0,X9/Y9,"")</f>
        <v>30.78125</v>
      </c>
      <c r="AA9" s="8">
        <f>IF(H9&gt;2,(H9-2)*$B$2,"")</f>
        <v>208</v>
      </c>
      <c r="AB9" s="10">
        <f>IF(ISNUMBER(AA9),X9/AA9,"")</f>
        <v>33.14903846153846</v>
      </c>
    </row>
    <row r="10" spans="2:28" x14ac:dyDescent="0.3">
      <c r="B10" t="s">
        <v>339</v>
      </c>
      <c r="C10" t="s">
        <v>373</v>
      </c>
      <c r="D10" s="4">
        <v>4527</v>
      </c>
      <c r="E10" s="2" t="s">
        <v>278</v>
      </c>
      <c r="F10" s="33" t="s">
        <v>341</v>
      </c>
      <c r="G10" s="2" t="s">
        <v>16</v>
      </c>
      <c r="H10" s="2">
        <v>15</v>
      </c>
      <c r="I10" s="2">
        <v>0</v>
      </c>
      <c r="J10" t="s">
        <v>376</v>
      </c>
      <c r="K10" s="2" t="s">
        <v>258</v>
      </c>
      <c r="L10" s="2" t="s">
        <v>342</v>
      </c>
      <c r="M10" s="2" t="s">
        <v>16</v>
      </c>
      <c r="N10" s="2" t="s">
        <v>344</v>
      </c>
      <c r="O10" s="2">
        <v>1</v>
      </c>
      <c r="P10" s="2" t="s">
        <v>13</v>
      </c>
      <c r="Q10" s="2" t="s">
        <v>345</v>
      </c>
      <c r="R10" s="2">
        <v>1</v>
      </c>
      <c r="S10" s="2">
        <v>0</v>
      </c>
      <c r="T10" s="2">
        <v>2</v>
      </c>
      <c r="U10" s="2" t="s">
        <v>378</v>
      </c>
      <c r="V10" s="2" t="s">
        <v>121</v>
      </c>
      <c r="W10" s="2" t="s">
        <v>13</v>
      </c>
      <c r="X10" s="6">
        <f>IF(H10&gt;0,IF(W10="No",D10+(H10*$B$3),D10+(H10*$B$4)),"")</f>
        <v>8277</v>
      </c>
      <c r="Y10" s="8">
        <f>IF(H10&gt;0,(H10-1)*$B$2,"")</f>
        <v>224</v>
      </c>
      <c r="Z10" s="10">
        <f>IF(H10&gt;0,X10/Y10,"")</f>
        <v>36.950892857142854</v>
      </c>
      <c r="AA10" s="8">
        <f>IF(H10&gt;2,(H10-2)*$B$2,"")</f>
        <v>208</v>
      </c>
      <c r="AB10" s="10">
        <f>IF(ISNUMBER(AA10),X10/AA10,"")</f>
        <v>39.793269230769234</v>
      </c>
    </row>
    <row r="11" spans="2:28" x14ac:dyDescent="0.3">
      <c r="B11" t="s">
        <v>339</v>
      </c>
      <c r="C11" t="s">
        <v>366</v>
      </c>
      <c r="D11" s="4">
        <v>1319</v>
      </c>
      <c r="E11" s="2" t="s">
        <v>278</v>
      </c>
      <c r="F11" s="33" t="s">
        <v>341</v>
      </c>
      <c r="G11" s="2" t="s">
        <v>16</v>
      </c>
      <c r="H11" s="2">
        <v>4</v>
      </c>
      <c r="I11" s="2">
        <v>0</v>
      </c>
      <c r="J11" t="s">
        <v>365</v>
      </c>
      <c r="K11" s="2" t="s">
        <v>258</v>
      </c>
      <c r="L11" s="2" t="s">
        <v>266</v>
      </c>
      <c r="M11" s="2" t="s">
        <v>13</v>
      </c>
      <c r="N11" s="2" t="s">
        <v>346</v>
      </c>
      <c r="O11" s="2">
        <v>2</v>
      </c>
      <c r="P11" s="2" t="s">
        <v>13</v>
      </c>
      <c r="Q11" s="2" t="s">
        <v>360</v>
      </c>
      <c r="R11" s="2">
        <v>0</v>
      </c>
      <c r="S11" s="2">
        <v>1</v>
      </c>
      <c r="T11" s="2">
        <v>0</v>
      </c>
      <c r="U11" s="2" t="s">
        <v>378</v>
      </c>
      <c r="V11" s="2" t="s">
        <v>121</v>
      </c>
      <c r="W11" s="2" t="s">
        <v>13</v>
      </c>
      <c r="X11" s="6">
        <f>IF(H11&gt;0,IF(W11="No",D11+(H11*$B$3),D11+(H11*$B$4)),"")</f>
        <v>2319</v>
      </c>
      <c r="Y11" s="8">
        <f>IF(H11&gt;0,(H11-1)*$B$2,"")</f>
        <v>48</v>
      </c>
      <c r="Z11" s="10">
        <f>IF(H11&gt;0,X11/Y11,"")</f>
        <v>48.3125</v>
      </c>
      <c r="AA11" s="8">
        <f>IF(H11&gt;2,(H11-2)*$B$2,"")</f>
        <v>32</v>
      </c>
      <c r="AB11" s="10">
        <f>IF(ISNUMBER(AA11),X11/AA11,"")</f>
        <v>72.46875</v>
      </c>
    </row>
    <row r="12" spans="2:28" x14ac:dyDescent="0.3">
      <c r="B12" t="s">
        <v>339</v>
      </c>
      <c r="C12" t="s">
        <v>367</v>
      </c>
      <c r="D12" s="4">
        <v>1446</v>
      </c>
      <c r="E12" s="2" t="s">
        <v>278</v>
      </c>
      <c r="F12" s="33" t="s">
        <v>341</v>
      </c>
      <c r="G12" s="2" t="s">
        <v>16</v>
      </c>
      <c r="H12" s="2">
        <v>4</v>
      </c>
      <c r="I12" s="2">
        <v>0</v>
      </c>
      <c r="J12" t="s">
        <v>364</v>
      </c>
      <c r="K12" s="2" t="s">
        <v>258</v>
      </c>
      <c r="L12" s="2" t="s">
        <v>266</v>
      </c>
      <c r="M12" s="2" t="s">
        <v>13</v>
      </c>
      <c r="N12" s="2" t="s">
        <v>346</v>
      </c>
      <c r="O12" s="2">
        <v>2</v>
      </c>
      <c r="P12" s="2" t="s">
        <v>13</v>
      </c>
      <c r="Q12" s="2" t="s">
        <v>360</v>
      </c>
      <c r="R12" s="2">
        <v>0</v>
      </c>
      <c r="S12" s="2">
        <v>1</v>
      </c>
      <c r="T12" s="2">
        <v>0</v>
      </c>
      <c r="U12" s="2" t="s">
        <v>378</v>
      </c>
      <c r="V12" s="2" t="s">
        <v>121</v>
      </c>
      <c r="W12" s="2" t="s">
        <v>13</v>
      </c>
      <c r="X12" s="6">
        <f>IF(H12&gt;0,IF(W12="No",D12+(H12*$B$3),D12+(H12*$B$4)),"")</f>
        <v>2446</v>
      </c>
      <c r="Y12" s="8">
        <f>IF(H12&gt;0,(H12-1)*$B$2,"")</f>
        <v>48</v>
      </c>
      <c r="Z12" s="10">
        <f>IF(H12&gt;0,X12/Y12,"")</f>
        <v>50.958333333333336</v>
      </c>
      <c r="AA12" s="8">
        <f>IF(H12&gt;2,(H12-2)*$B$2,"")</f>
        <v>32</v>
      </c>
      <c r="AB12" s="10">
        <f>IF(ISNUMBER(AA12),X12/AA12,"")</f>
        <v>76.4375</v>
      </c>
    </row>
    <row r="13" spans="2:28" x14ac:dyDescent="0.3">
      <c r="B13" t="s">
        <v>339</v>
      </c>
      <c r="C13" t="s">
        <v>368</v>
      </c>
      <c r="D13" s="4">
        <v>1539</v>
      </c>
      <c r="E13" s="2" t="s">
        <v>278</v>
      </c>
      <c r="F13" s="33" t="s">
        <v>341</v>
      </c>
      <c r="G13" s="2" t="s">
        <v>16</v>
      </c>
      <c r="H13" s="2">
        <v>8</v>
      </c>
      <c r="I13" s="2">
        <v>0</v>
      </c>
      <c r="J13" t="s">
        <v>365</v>
      </c>
      <c r="K13" s="2" t="s">
        <v>258</v>
      </c>
      <c r="L13" s="2" t="s">
        <v>266</v>
      </c>
      <c r="M13" s="2" t="s">
        <v>13</v>
      </c>
      <c r="N13" s="2" t="s">
        <v>346</v>
      </c>
      <c r="O13" s="2">
        <v>2</v>
      </c>
      <c r="P13" s="2" t="s">
        <v>13</v>
      </c>
      <c r="Q13" s="2" t="s">
        <v>360</v>
      </c>
      <c r="R13" s="2">
        <v>0</v>
      </c>
      <c r="S13" s="2">
        <v>1</v>
      </c>
      <c r="T13" s="2">
        <v>0</v>
      </c>
      <c r="U13" s="2" t="s">
        <v>378</v>
      </c>
      <c r="V13" s="2" t="s">
        <v>121</v>
      </c>
      <c r="W13" s="2" t="s">
        <v>13</v>
      </c>
      <c r="X13" s="6">
        <f>IF(H13&gt;0,IF(W13="No",D13+(H13*$B$3),D13+(H13*$B$4)),"")</f>
        <v>3539</v>
      </c>
      <c r="Y13" s="8">
        <f>IF(H13&gt;0,(H13-1)*$B$2,"")</f>
        <v>112</v>
      </c>
      <c r="Z13" s="10">
        <f>IF(H13&gt;0,X13/Y13,"")</f>
        <v>31.598214285714285</v>
      </c>
      <c r="AA13" s="8">
        <f>IF(H13&gt;2,(H13-2)*$B$2,"")</f>
        <v>96</v>
      </c>
      <c r="AB13" s="10">
        <f>IF(ISNUMBER(AA13),X13/AA13,"")</f>
        <v>36.864583333333336</v>
      </c>
    </row>
    <row r="14" spans="2:28" x14ac:dyDescent="0.3">
      <c r="B14" t="s">
        <v>339</v>
      </c>
      <c r="C14" t="s">
        <v>369</v>
      </c>
      <c r="D14" s="4">
        <v>1666</v>
      </c>
      <c r="E14" s="2" t="s">
        <v>278</v>
      </c>
      <c r="F14" s="33" t="s">
        <v>341</v>
      </c>
      <c r="G14" s="2" t="s">
        <v>16</v>
      </c>
      <c r="H14" s="2">
        <v>8</v>
      </c>
      <c r="I14" s="2">
        <v>0</v>
      </c>
      <c r="J14" t="s">
        <v>364</v>
      </c>
      <c r="K14" s="2" t="s">
        <v>258</v>
      </c>
      <c r="L14" s="2" t="s">
        <v>266</v>
      </c>
      <c r="M14" s="2" t="s">
        <v>13</v>
      </c>
      <c r="N14" s="2" t="s">
        <v>346</v>
      </c>
      <c r="O14" s="2">
        <v>2</v>
      </c>
      <c r="P14" s="2" t="s">
        <v>13</v>
      </c>
      <c r="Q14" s="2" t="s">
        <v>360</v>
      </c>
      <c r="R14" s="2">
        <v>0</v>
      </c>
      <c r="S14" s="2">
        <v>1</v>
      </c>
      <c r="T14" s="2">
        <v>0</v>
      </c>
      <c r="U14" s="2" t="s">
        <v>378</v>
      </c>
      <c r="V14" s="2" t="s">
        <v>121</v>
      </c>
      <c r="W14" s="2" t="s">
        <v>13</v>
      </c>
      <c r="X14" s="6">
        <f>IF(H14&gt;0,IF(W14="No",D14+(H14*$B$3),D14+(H14*$B$4)),"")</f>
        <v>3666</v>
      </c>
      <c r="Y14" s="8">
        <f>IF(H14&gt;0,(H14-1)*$B$2,"")</f>
        <v>112</v>
      </c>
      <c r="Z14" s="10">
        <f>IF(H14&gt;0,X14/Y14,"")</f>
        <v>32.732142857142854</v>
      </c>
      <c r="AA14" s="8">
        <f>IF(H14&gt;2,(H14-2)*$B$2,"")</f>
        <v>96</v>
      </c>
      <c r="AB14" s="10">
        <f>IF(ISNUMBER(AA14),X14/AA14,"")</f>
        <v>38.1875</v>
      </c>
    </row>
    <row r="15" spans="2:28" x14ac:dyDescent="0.3">
      <c r="B15" t="s">
        <v>291</v>
      </c>
      <c r="C15" t="s">
        <v>387</v>
      </c>
      <c r="D15" s="4">
        <v>259</v>
      </c>
      <c r="E15" s="2" t="s">
        <v>278</v>
      </c>
      <c r="F15" s="2" t="s">
        <v>332</v>
      </c>
      <c r="G15" s="2" t="s">
        <v>16</v>
      </c>
      <c r="H15" s="2">
        <v>2</v>
      </c>
      <c r="I15" s="2">
        <v>0</v>
      </c>
      <c r="J15" t="s">
        <v>348</v>
      </c>
      <c r="K15" s="2" t="s">
        <v>275</v>
      </c>
      <c r="L15" s="2" t="s">
        <v>268</v>
      </c>
      <c r="M15" s="2" t="s">
        <v>13</v>
      </c>
      <c r="N15" s="2" t="s">
        <v>13</v>
      </c>
      <c r="O15" s="2" t="s">
        <v>13</v>
      </c>
      <c r="P15" s="2" t="s">
        <v>13</v>
      </c>
      <c r="Q15" s="2" t="s">
        <v>360</v>
      </c>
      <c r="R15" s="2">
        <v>0</v>
      </c>
      <c r="S15" s="2">
        <v>2</v>
      </c>
      <c r="T15" s="2">
        <v>0</v>
      </c>
      <c r="U15" s="2" t="s">
        <v>357</v>
      </c>
      <c r="V15" s="2" t="s">
        <v>121</v>
      </c>
      <c r="W15" s="2" t="s">
        <v>13</v>
      </c>
      <c r="X15" s="6">
        <f>IF(H15&gt;0,IF(W15="No",D15+(H15*$B$3),D15+(H15*$B$4)),"")</f>
        <v>759</v>
      </c>
      <c r="Y15" s="8">
        <f>IF(H15&gt;0,(H15-1)*$B$2,"")</f>
        <v>16</v>
      </c>
      <c r="Z15" s="10">
        <f>IF(H15&gt;0,X15/Y15,"")</f>
        <v>47.4375</v>
      </c>
      <c r="AA15" s="8" t="str">
        <f>IF(H15&gt;2,(H15-2)*$B$2,"")</f>
        <v/>
      </c>
      <c r="AB15" s="10" t="str">
        <f>IF(ISNUMBER(AA15),X15/AA15,"")</f>
        <v/>
      </c>
    </row>
    <row r="16" spans="2:28" x14ac:dyDescent="0.3">
      <c r="B16" t="s">
        <v>291</v>
      </c>
      <c r="C16" t="s">
        <v>386</v>
      </c>
      <c r="D16" s="4">
        <v>329</v>
      </c>
      <c r="E16" s="2" t="s">
        <v>278</v>
      </c>
      <c r="F16" s="2" t="s">
        <v>332</v>
      </c>
      <c r="G16" s="2" t="s">
        <v>16</v>
      </c>
      <c r="H16" s="2">
        <v>2</v>
      </c>
      <c r="I16" s="2">
        <v>0</v>
      </c>
      <c r="J16" t="s">
        <v>348</v>
      </c>
      <c r="K16" s="2" t="s">
        <v>268</v>
      </c>
      <c r="L16" s="2" t="s">
        <v>268</v>
      </c>
      <c r="M16" s="2" t="s">
        <v>13</v>
      </c>
      <c r="N16" s="2" t="s">
        <v>13</v>
      </c>
      <c r="O16" s="2" t="s">
        <v>13</v>
      </c>
      <c r="P16" s="2" t="s">
        <v>13</v>
      </c>
      <c r="Q16" s="2" t="s">
        <v>360</v>
      </c>
      <c r="R16" s="2">
        <v>0</v>
      </c>
      <c r="S16" s="2">
        <v>2</v>
      </c>
      <c r="T16" s="2">
        <v>0</v>
      </c>
      <c r="U16" s="2" t="s">
        <v>357</v>
      </c>
      <c r="V16" s="2" t="s">
        <v>121</v>
      </c>
      <c r="W16" s="2" t="s">
        <v>13</v>
      </c>
      <c r="X16" s="6">
        <f>IF(H16&gt;0,IF(W16="No",D16+(H16*$B$3),D16+(H16*$B$4)),"")</f>
        <v>829</v>
      </c>
      <c r="Y16" s="8">
        <f>IF(H16&gt;0,(H16-1)*$B$2,"")</f>
        <v>16</v>
      </c>
      <c r="Z16" s="10">
        <f>IF(H16&gt;0,X16/Y16,"")</f>
        <v>51.8125</v>
      </c>
      <c r="AA16" s="8" t="str">
        <f>IF(H16&gt;2,(H16-2)*$B$2,"")</f>
        <v/>
      </c>
      <c r="AB16" s="10" t="str">
        <f>IF(ISNUMBER(AA16),X16/AA16,"")</f>
        <v/>
      </c>
    </row>
    <row r="17" spans="2:28" x14ac:dyDescent="0.3">
      <c r="B17" t="s">
        <v>291</v>
      </c>
      <c r="C17" t="s">
        <v>385</v>
      </c>
      <c r="D17" s="4">
        <v>200</v>
      </c>
      <c r="E17" s="2" t="s">
        <v>278</v>
      </c>
      <c r="F17" s="2" t="s">
        <v>332</v>
      </c>
      <c r="G17" s="2" t="s">
        <v>16</v>
      </c>
      <c r="H17" s="2">
        <v>2</v>
      </c>
      <c r="I17" s="2">
        <v>0</v>
      </c>
      <c r="J17" t="s">
        <v>348</v>
      </c>
      <c r="K17" s="2" t="s">
        <v>292</v>
      </c>
      <c r="L17" s="2" t="s">
        <v>268</v>
      </c>
      <c r="M17" s="2" t="s">
        <v>13</v>
      </c>
      <c r="N17" s="2" t="s">
        <v>13</v>
      </c>
      <c r="O17" s="2" t="s">
        <v>13</v>
      </c>
      <c r="P17" s="2" t="s">
        <v>13</v>
      </c>
      <c r="Q17" s="2" t="s">
        <v>360</v>
      </c>
      <c r="R17" s="2">
        <v>0</v>
      </c>
      <c r="S17" s="2">
        <v>2</v>
      </c>
      <c r="T17" s="2">
        <v>0</v>
      </c>
      <c r="U17" s="2" t="s">
        <v>357</v>
      </c>
      <c r="V17" s="2" t="s">
        <v>121</v>
      </c>
      <c r="W17" s="2" t="s">
        <v>13</v>
      </c>
      <c r="X17" s="6">
        <f>IF(H17&gt;0,IF(W17="No",D17+(H17*$B$3),D17+(H17*$B$4)),"")</f>
        <v>700</v>
      </c>
      <c r="Y17" s="8">
        <f>IF(H17&gt;0,(H17-1)*$B$2,"")</f>
        <v>16</v>
      </c>
      <c r="Z17" s="10">
        <f>IF(H17&gt;0,X17/Y17,"")</f>
        <v>43.75</v>
      </c>
      <c r="AA17" s="8" t="str">
        <f>IF(H17&gt;2,(H17-2)*$B$2,"")</f>
        <v/>
      </c>
      <c r="AB17" s="10" t="str">
        <f>IF(ISNUMBER(AA17),X17/AA17,"")</f>
        <v/>
      </c>
    </row>
    <row r="18" spans="2:28" x14ac:dyDescent="0.3">
      <c r="B18" t="s">
        <v>291</v>
      </c>
      <c r="C18" t="s">
        <v>381</v>
      </c>
      <c r="D18" s="4">
        <v>279</v>
      </c>
      <c r="E18" s="2" t="s">
        <v>278</v>
      </c>
      <c r="F18" s="2" t="s">
        <v>332</v>
      </c>
      <c r="G18" s="2" t="s">
        <v>16</v>
      </c>
      <c r="H18" s="2">
        <v>2</v>
      </c>
      <c r="I18" s="2">
        <v>0</v>
      </c>
      <c r="J18" t="s">
        <v>350</v>
      </c>
      <c r="K18" s="2" t="s">
        <v>258</v>
      </c>
      <c r="L18" s="2" t="s">
        <v>266</v>
      </c>
      <c r="M18" s="2" t="s">
        <v>13</v>
      </c>
      <c r="N18" s="2" t="s">
        <v>13</v>
      </c>
      <c r="O18" s="2" t="s">
        <v>13</v>
      </c>
      <c r="P18" s="2" t="s">
        <v>13</v>
      </c>
      <c r="Q18" s="2" t="s">
        <v>360</v>
      </c>
      <c r="R18" s="2">
        <v>0</v>
      </c>
      <c r="S18" s="2">
        <v>2</v>
      </c>
      <c r="T18" s="2">
        <v>0</v>
      </c>
      <c r="U18" s="2" t="s">
        <v>359</v>
      </c>
      <c r="V18" s="2" t="s">
        <v>121</v>
      </c>
      <c r="W18" s="2" t="s">
        <v>13</v>
      </c>
      <c r="X18" s="6">
        <f>IF(H18&gt;0,IF(W18="No",D18+(H18*$B$3),D18+(H18*$B$4)),"")</f>
        <v>779</v>
      </c>
      <c r="Y18" s="8">
        <f>IF(H18&gt;0,(H18-1)*$B$2,"")</f>
        <v>16</v>
      </c>
      <c r="Z18" s="10">
        <f>IF(H18&gt;0,X18/Y18,"")</f>
        <v>48.6875</v>
      </c>
      <c r="AA18" s="8" t="str">
        <f>IF(H18&gt;2,(H18-2)*$B$2,"")</f>
        <v/>
      </c>
      <c r="AB18" s="10" t="str">
        <f>IF(ISNUMBER(AA18),X18/AA18,"")</f>
        <v/>
      </c>
    </row>
    <row r="19" spans="2:28" x14ac:dyDescent="0.3">
      <c r="B19" t="s">
        <v>291</v>
      </c>
      <c r="C19" t="s">
        <v>380</v>
      </c>
      <c r="D19" s="4">
        <v>229</v>
      </c>
      <c r="E19" s="2" t="s">
        <v>278</v>
      </c>
      <c r="F19" s="2" t="s">
        <v>332</v>
      </c>
      <c r="G19" s="2" t="s">
        <v>16</v>
      </c>
      <c r="H19" s="2">
        <v>2</v>
      </c>
      <c r="I19" s="2">
        <v>0</v>
      </c>
      <c r="J19" t="s">
        <v>350</v>
      </c>
      <c r="K19" s="2" t="s">
        <v>292</v>
      </c>
      <c r="L19" s="2" t="s">
        <v>268</v>
      </c>
      <c r="M19" s="2" t="s">
        <v>13</v>
      </c>
      <c r="N19" s="2" t="s">
        <v>13</v>
      </c>
      <c r="O19" s="2" t="s">
        <v>13</v>
      </c>
      <c r="P19" s="2" t="s">
        <v>13</v>
      </c>
      <c r="Q19" s="2" t="s">
        <v>360</v>
      </c>
      <c r="R19" s="2">
        <v>0</v>
      </c>
      <c r="S19" s="2">
        <v>2</v>
      </c>
      <c r="T19" s="2">
        <v>0</v>
      </c>
      <c r="U19" s="2" t="s">
        <v>359</v>
      </c>
      <c r="V19" s="2" t="s">
        <v>121</v>
      </c>
      <c r="W19" s="2" t="s">
        <v>13</v>
      </c>
      <c r="X19" s="6">
        <f>IF(H19&gt;0,IF(W19="No",D19+(H19*$B$3),D19+(H19*$B$4)),"")</f>
        <v>729</v>
      </c>
      <c r="Y19" s="8">
        <f>IF(H19&gt;0,(H19-1)*$B$2,"")</f>
        <v>16</v>
      </c>
      <c r="Z19" s="10">
        <f>IF(H19&gt;0,X19/Y19,"")</f>
        <v>45.5625</v>
      </c>
      <c r="AA19" s="8" t="str">
        <f>IF(H19&gt;2,(H19-2)*$B$2,"")</f>
        <v/>
      </c>
      <c r="AB19" s="10" t="str">
        <f>IF(ISNUMBER(AA19),X19/AA19,"")</f>
        <v/>
      </c>
    </row>
    <row r="20" spans="2:28" x14ac:dyDescent="0.3">
      <c r="B20" t="s">
        <v>291</v>
      </c>
      <c r="C20" t="s">
        <v>384</v>
      </c>
      <c r="D20" s="4">
        <v>389</v>
      </c>
      <c r="E20" s="2" t="s">
        <v>278</v>
      </c>
      <c r="F20" s="2" t="s">
        <v>332</v>
      </c>
      <c r="G20" s="2" t="s">
        <v>16</v>
      </c>
      <c r="H20" s="2">
        <v>2</v>
      </c>
      <c r="I20" s="2">
        <v>0</v>
      </c>
      <c r="J20" t="s">
        <v>349</v>
      </c>
      <c r="K20" s="2" t="s">
        <v>258</v>
      </c>
      <c r="L20" s="2" t="s">
        <v>266</v>
      </c>
      <c r="M20" s="2" t="s">
        <v>13</v>
      </c>
      <c r="N20" s="2" t="s">
        <v>13</v>
      </c>
      <c r="O20" s="2" t="s">
        <v>13</v>
      </c>
      <c r="P20" s="2" t="s">
        <v>13</v>
      </c>
      <c r="Q20" s="2" t="s">
        <v>360</v>
      </c>
      <c r="R20" s="2">
        <v>0</v>
      </c>
      <c r="S20" s="2">
        <v>2</v>
      </c>
      <c r="T20" s="2">
        <v>0</v>
      </c>
      <c r="U20" s="2" t="s">
        <v>359</v>
      </c>
      <c r="V20" s="2" t="s">
        <v>121</v>
      </c>
      <c r="W20" s="2" t="s">
        <v>13</v>
      </c>
      <c r="X20" s="6">
        <f>IF(H20&gt;0,IF(W20="No",D20+(H20*$B$3),D20+(H20*$B$4)),"")</f>
        <v>889</v>
      </c>
      <c r="Y20" s="8">
        <f>IF(H20&gt;0,(H20-1)*$B$2,"")</f>
        <v>16</v>
      </c>
      <c r="Z20" s="10">
        <f>IF(H20&gt;0,X20/Y20,"")</f>
        <v>55.5625</v>
      </c>
      <c r="AA20" s="8" t="str">
        <f>IF(H20&gt;2,(H20-2)*$B$2,"")</f>
        <v/>
      </c>
      <c r="AB20" s="10" t="str">
        <f>IF(ISNUMBER(AA20),X20/AA20,"")</f>
        <v/>
      </c>
    </row>
    <row r="21" spans="2:28" x14ac:dyDescent="0.3">
      <c r="B21" t="s">
        <v>291</v>
      </c>
      <c r="C21" t="s">
        <v>383</v>
      </c>
      <c r="D21" s="4">
        <v>449</v>
      </c>
      <c r="E21" s="2" t="s">
        <v>278</v>
      </c>
      <c r="F21" s="2" t="s">
        <v>332</v>
      </c>
      <c r="G21" s="2" t="s">
        <v>16</v>
      </c>
      <c r="H21" s="2">
        <v>2</v>
      </c>
      <c r="I21" s="2">
        <v>0</v>
      </c>
      <c r="J21" t="s">
        <v>349</v>
      </c>
      <c r="K21" s="2" t="s">
        <v>264</v>
      </c>
      <c r="L21" s="2" t="s">
        <v>266</v>
      </c>
      <c r="M21" s="2" t="s">
        <v>13</v>
      </c>
      <c r="N21" s="2" t="s">
        <v>13</v>
      </c>
      <c r="O21" s="2" t="s">
        <v>13</v>
      </c>
      <c r="P21" s="2" t="s">
        <v>13</v>
      </c>
      <c r="Q21" s="2" t="s">
        <v>360</v>
      </c>
      <c r="R21" s="2">
        <v>0</v>
      </c>
      <c r="S21" s="2">
        <v>2</v>
      </c>
      <c r="T21" s="2">
        <v>0</v>
      </c>
      <c r="U21" s="2" t="s">
        <v>359</v>
      </c>
      <c r="V21" s="2" t="s">
        <v>121</v>
      </c>
      <c r="W21" s="2" t="s">
        <v>13</v>
      </c>
      <c r="X21" s="6">
        <f>IF(H21&gt;0,IF(W21="No",D21+(H21*$B$3),D21+(H21*$B$4)),"")</f>
        <v>949</v>
      </c>
      <c r="Y21" s="8">
        <f>IF(H21&gt;0,(H21-1)*$B$2,"")</f>
        <v>16</v>
      </c>
      <c r="Z21" s="10">
        <f>IF(H21&gt;0,X21/Y21,"")</f>
        <v>59.3125</v>
      </c>
      <c r="AA21" s="8" t="str">
        <f>IF(H21&gt;2,(H21-2)*$B$2,"")</f>
        <v/>
      </c>
      <c r="AB21" s="10" t="str">
        <f>IF(ISNUMBER(AA21),X21/AA21,"")</f>
        <v/>
      </c>
    </row>
    <row r="22" spans="2:28" x14ac:dyDescent="0.3">
      <c r="B22" t="s">
        <v>291</v>
      </c>
      <c r="C22" t="s">
        <v>382</v>
      </c>
      <c r="D22" s="4">
        <v>309</v>
      </c>
      <c r="E22" s="2" t="s">
        <v>278</v>
      </c>
      <c r="F22" s="2" t="s">
        <v>332</v>
      </c>
      <c r="G22" s="2" t="s">
        <v>16</v>
      </c>
      <c r="H22" s="2">
        <v>2</v>
      </c>
      <c r="I22" s="2">
        <v>0</v>
      </c>
      <c r="J22" t="s">
        <v>349</v>
      </c>
      <c r="K22" s="2" t="s">
        <v>292</v>
      </c>
      <c r="L22" s="2" t="s">
        <v>268</v>
      </c>
      <c r="M22" s="2" t="s">
        <v>13</v>
      </c>
      <c r="N22" s="2" t="s">
        <v>13</v>
      </c>
      <c r="O22" s="2" t="s">
        <v>13</v>
      </c>
      <c r="P22" s="2" t="s">
        <v>13</v>
      </c>
      <c r="Q22" s="2" t="s">
        <v>360</v>
      </c>
      <c r="R22" s="2">
        <v>0</v>
      </c>
      <c r="S22" s="2">
        <v>2</v>
      </c>
      <c r="T22" s="2">
        <v>0</v>
      </c>
      <c r="U22" s="2" t="s">
        <v>359</v>
      </c>
      <c r="V22" s="2" t="s">
        <v>121</v>
      </c>
      <c r="W22" s="2" t="s">
        <v>13</v>
      </c>
      <c r="X22" s="6">
        <f>IF(H22&gt;0,IF(W22="No",D22+(H22*$B$3),D22+(H22*$B$4)),"")</f>
        <v>809</v>
      </c>
      <c r="Y22" s="8">
        <f>IF(H22&gt;0,(H22-1)*$B$2,"")</f>
        <v>16</v>
      </c>
      <c r="Z22" s="10">
        <f>IF(H22&gt;0,X22/Y22,"")</f>
        <v>50.5625</v>
      </c>
      <c r="AA22" s="8" t="str">
        <f>IF(H22&gt;2,(H22-2)*$B$2,"")</f>
        <v/>
      </c>
      <c r="AB22" s="10" t="str">
        <f>IF(ISNUMBER(AA22),X22/AA22,"")</f>
        <v/>
      </c>
    </row>
    <row r="23" spans="2:28" x14ac:dyDescent="0.3">
      <c r="B23" t="s">
        <v>291</v>
      </c>
      <c r="C23" t="s">
        <v>388</v>
      </c>
      <c r="D23" s="4">
        <v>700</v>
      </c>
      <c r="E23" s="2" t="s">
        <v>278</v>
      </c>
      <c r="F23" s="2" t="s">
        <v>332</v>
      </c>
      <c r="G23" s="2" t="s">
        <v>16</v>
      </c>
      <c r="H23" s="2">
        <v>6</v>
      </c>
      <c r="I23" s="2">
        <v>0</v>
      </c>
      <c r="J23" t="s">
        <v>351</v>
      </c>
      <c r="K23" s="2" t="s">
        <v>292</v>
      </c>
      <c r="L23" s="2" t="s">
        <v>266</v>
      </c>
      <c r="M23" s="2" t="s">
        <v>294</v>
      </c>
      <c r="N23" s="2" t="s">
        <v>13</v>
      </c>
      <c r="O23" s="2" t="s">
        <v>293</v>
      </c>
      <c r="P23" s="2" t="s">
        <v>362</v>
      </c>
      <c r="Q23" s="2" t="s">
        <v>360</v>
      </c>
      <c r="R23" s="2">
        <v>0</v>
      </c>
      <c r="S23" s="2">
        <v>2</v>
      </c>
      <c r="T23" s="2">
        <v>2</v>
      </c>
      <c r="U23" s="2" t="s">
        <v>359</v>
      </c>
      <c r="V23" s="2" t="s">
        <v>121</v>
      </c>
      <c r="W23" s="2" t="s">
        <v>13</v>
      </c>
      <c r="X23" s="6">
        <f>IF(H23&gt;0,IF(W23="No",D23+(H23*$B$3),D23+(H23*$B$4)),"")</f>
        <v>2200</v>
      </c>
      <c r="Y23" s="8">
        <f>IF(H23&gt;0,(H23-1)*$B$2,"")</f>
        <v>80</v>
      </c>
      <c r="Z23" s="10">
        <f>IF(H23&gt;0,X23/Y23,"")</f>
        <v>27.5</v>
      </c>
      <c r="AA23" s="8">
        <f>IF(H23&gt;2,(H23-2)*$B$2,"")</f>
        <v>64</v>
      </c>
      <c r="AB23" s="10">
        <f>IF(ISNUMBER(AA23),X23/AA23,"")</f>
        <v>34.375</v>
      </c>
    </row>
    <row r="24" spans="2:28" x14ac:dyDescent="0.3">
      <c r="B24" t="s">
        <v>291</v>
      </c>
      <c r="C24" t="s">
        <v>390</v>
      </c>
      <c r="D24" s="4">
        <v>520</v>
      </c>
      <c r="E24" s="2" t="s">
        <v>278</v>
      </c>
      <c r="F24" s="2" t="s">
        <v>332</v>
      </c>
      <c r="G24" s="2" t="s">
        <v>16</v>
      </c>
      <c r="H24" s="2">
        <v>4</v>
      </c>
      <c r="I24" s="2">
        <v>0</v>
      </c>
      <c r="J24" t="s">
        <v>349</v>
      </c>
      <c r="K24" s="2" t="s">
        <v>264</v>
      </c>
      <c r="L24" s="2" t="s">
        <v>266</v>
      </c>
      <c r="M24" s="2" t="s">
        <v>13</v>
      </c>
      <c r="N24" s="2" t="s">
        <v>13</v>
      </c>
      <c r="O24" s="2">
        <v>2</v>
      </c>
      <c r="P24" s="2" t="s">
        <v>13</v>
      </c>
      <c r="Q24" s="2" t="s">
        <v>360</v>
      </c>
      <c r="R24" s="2">
        <v>0</v>
      </c>
      <c r="S24" s="2">
        <v>2</v>
      </c>
      <c r="T24" s="2">
        <v>0</v>
      </c>
      <c r="U24" s="2" t="s">
        <v>359</v>
      </c>
      <c r="V24" s="2" t="s">
        <v>121</v>
      </c>
      <c r="W24" s="2" t="s">
        <v>13</v>
      </c>
      <c r="X24" s="6">
        <f>IF(H24&gt;0,IF(W24="No",D24+(H24*$B$3),D24+(H24*$B$4)),"")</f>
        <v>1520</v>
      </c>
      <c r="Y24" s="8">
        <f>IF(H24&gt;0,(H24-1)*$B$2,"")</f>
        <v>48</v>
      </c>
      <c r="Z24" s="10">
        <f>IF(H24&gt;0,X24/Y24,"")</f>
        <v>31.666666666666668</v>
      </c>
      <c r="AA24" s="8">
        <f>IF(H24&gt;2,(H24-2)*$B$2,"")</f>
        <v>32</v>
      </c>
      <c r="AB24" s="10">
        <f>IF(ISNUMBER(AA24),X24/AA24,"")</f>
        <v>47.5</v>
      </c>
    </row>
    <row r="25" spans="2:28" x14ac:dyDescent="0.3">
      <c r="B25" t="s">
        <v>291</v>
      </c>
      <c r="C25" t="s">
        <v>391</v>
      </c>
      <c r="D25" s="4">
        <v>590</v>
      </c>
      <c r="E25" s="2" t="s">
        <v>278</v>
      </c>
      <c r="F25" s="2" t="s">
        <v>332</v>
      </c>
      <c r="G25" s="2" t="s">
        <v>16</v>
      </c>
      <c r="H25" s="2">
        <v>4</v>
      </c>
      <c r="I25" s="2">
        <v>0</v>
      </c>
      <c r="J25" t="s">
        <v>349</v>
      </c>
      <c r="K25" s="2" t="s">
        <v>266</v>
      </c>
      <c r="L25" s="2" t="s">
        <v>266</v>
      </c>
      <c r="M25" s="2" t="s">
        <v>13</v>
      </c>
      <c r="N25" s="2" t="s">
        <v>13</v>
      </c>
      <c r="O25" s="2">
        <v>2</v>
      </c>
      <c r="P25" s="2" t="s">
        <v>13</v>
      </c>
      <c r="Q25" s="2" t="s">
        <v>360</v>
      </c>
      <c r="R25" s="2">
        <v>0</v>
      </c>
      <c r="S25" s="2">
        <v>2</v>
      </c>
      <c r="T25" s="2">
        <v>0</v>
      </c>
      <c r="U25" s="2" t="s">
        <v>359</v>
      </c>
      <c r="V25" s="2" t="s">
        <v>121</v>
      </c>
      <c r="W25" s="2" t="s">
        <v>13</v>
      </c>
      <c r="X25" s="6">
        <f>IF(H25&gt;0,IF(W25="No",D25+(H25*$B$3),D25+(H25*$B$4)),"")</f>
        <v>1590</v>
      </c>
      <c r="Y25" s="8">
        <f>IF(H25&gt;0,(H25-1)*$B$2,"")</f>
        <v>48</v>
      </c>
      <c r="Z25" s="10">
        <f>IF(H25&gt;0,X25/Y25,"")</f>
        <v>33.125</v>
      </c>
      <c r="AA25" s="8">
        <f>IF(H25&gt;2,(H25-2)*$B$2,"")</f>
        <v>32</v>
      </c>
      <c r="AB25" s="10">
        <f>IF(ISNUMBER(AA25),X25/AA25,"")</f>
        <v>49.6875</v>
      </c>
    </row>
    <row r="26" spans="2:28" x14ac:dyDescent="0.3">
      <c r="B26" t="s">
        <v>291</v>
      </c>
      <c r="C26" t="s">
        <v>389</v>
      </c>
      <c r="D26" s="4">
        <v>400</v>
      </c>
      <c r="E26" s="2" t="s">
        <v>278</v>
      </c>
      <c r="F26" s="2" t="s">
        <v>332</v>
      </c>
      <c r="G26" s="2" t="s">
        <v>16</v>
      </c>
      <c r="H26" s="2">
        <v>4</v>
      </c>
      <c r="I26" s="2">
        <v>0</v>
      </c>
      <c r="J26" t="s">
        <v>349</v>
      </c>
      <c r="K26" s="2" t="s">
        <v>292</v>
      </c>
      <c r="L26" s="2" t="s">
        <v>266</v>
      </c>
      <c r="M26" s="2" t="s">
        <v>13</v>
      </c>
      <c r="N26" s="2" t="s">
        <v>13</v>
      </c>
      <c r="O26" s="2">
        <v>2</v>
      </c>
      <c r="P26" s="2" t="s">
        <v>13</v>
      </c>
      <c r="Q26" s="2" t="s">
        <v>360</v>
      </c>
      <c r="R26" s="2">
        <v>0</v>
      </c>
      <c r="S26" s="2">
        <v>2</v>
      </c>
      <c r="T26" s="2">
        <v>0</v>
      </c>
      <c r="U26" s="2" t="s">
        <v>359</v>
      </c>
      <c r="V26" s="2" t="s">
        <v>121</v>
      </c>
      <c r="W26" s="2" t="s">
        <v>13</v>
      </c>
      <c r="X26" s="6">
        <f>IF(H26&gt;0,IF(W26="No",D26+(H26*$B$3),D26+(H26*$B$4)),"")</f>
        <v>1400</v>
      </c>
      <c r="Y26" s="8">
        <f>IF(H26&gt;0,(H26-1)*$B$2,"")</f>
        <v>48</v>
      </c>
      <c r="Z26" s="10">
        <f>IF(H26&gt;0,X26/Y26,"")</f>
        <v>29.166666666666668</v>
      </c>
      <c r="AA26" s="8">
        <f>IF(H26&gt;2,(H26-2)*$B$2,"")</f>
        <v>32</v>
      </c>
      <c r="AB26" s="10">
        <f>IF(ISNUMBER(AA26),X26/AA26,"")</f>
        <v>43.75</v>
      </c>
    </row>
    <row r="27" spans="2:28" x14ac:dyDescent="0.3">
      <c r="B27" t="s">
        <v>291</v>
      </c>
      <c r="C27" t="s">
        <v>347</v>
      </c>
      <c r="D27" s="4">
        <v>279</v>
      </c>
      <c r="E27" s="2" t="s">
        <v>278</v>
      </c>
      <c r="F27" s="2" t="s">
        <v>332</v>
      </c>
      <c r="G27" s="2" t="s">
        <v>16</v>
      </c>
      <c r="H27" s="2">
        <v>4</v>
      </c>
      <c r="I27" s="2">
        <v>0</v>
      </c>
      <c r="J27" t="s">
        <v>250</v>
      </c>
      <c r="K27" s="2" t="s">
        <v>292</v>
      </c>
      <c r="L27" s="2" t="s">
        <v>268</v>
      </c>
      <c r="M27" s="2" t="s">
        <v>13</v>
      </c>
      <c r="N27" s="2" t="s">
        <v>13</v>
      </c>
      <c r="O27" s="2">
        <v>2</v>
      </c>
      <c r="P27" s="2" t="s">
        <v>13</v>
      </c>
      <c r="Q27" s="2" t="s">
        <v>360</v>
      </c>
      <c r="R27" s="2">
        <v>0</v>
      </c>
      <c r="S27" s="2">
        <v>2</v>
      </c>
      <c r="T27" s="2">
        <v>0</v>
      </c>
      <c r="U27" s="2" t="s">
        <v>357</v>
      </c>
      <c r="V27" s="2" t="s">
        <v>121</v>
      </c>
      <c r="W27" s="2" t="s">
        <v>13</v>
      </c>
      <c r="X27" s="6">
        <f>IF(H27&gt;0,IF(W27="No",D27+(H27*$B$3),D27+(H27*$B$4)),"")</f>
        <v>1279</v>
      </c>
      <c r="Y27" s="8">
        <f>IF(H27&gt;0,(H27-1)*$B$2,"")</f>
        <v>48</v>
      </c>
      <c r="Z27" s="10">
        <f>IF(H27&gt;0,X27/Y27,"")</f>
        <v>26.645833333333332</v>
      </c>
      <c r="AA27" s="8">
        <f>IF(H27&gt;2,(H27-2)*$B$2,"")</f>
        <v>32</v>
      </c>
      <c r="AB27" s="10">
        <f>IF(ISNUMBER(AA27),X27/AA27,"")</f>
        <v>39.96875</v>
      </c>
    </row>
    <row r="28" spans="2:28" x14ac:dyDescent="0.3">
      <c r="B28" t="s">
        <v>291</v>
      </c>
      <c r="C28" t="s">
        <v>347</v>
      </c>
      <c r="D28" s="4">
        <v>400</v>
      </c>
      <c r="E28" s="2" t="s">
        <v>278</v>
      </c>
      <c r="F28" s="2" t="s">
        <v>332</v>
      </c>
      <c r="G28" s="2" t="s">
        <v>16</v>
      </c>
      <c r="H28" s="2">
        <v>4</v>
      </c>
      <c r="I28" s="2">
        <v>0</v>
      </c>
      <c r="J28" t="s">
        <v>250</v>
      </c>
      <c r="K28" s="2" t="s">
        <v>268</v>
      </c>
      <c r="L28" s="2" t="s">
        <v>268</v>
      </c>
      <c r="M28" s="2" t="s">
        <v>13</v>
      </c>
      <c r="N28" s="2" t="s">
        <v>13</v>
      </c>
      <c r="O28" s="2">
        <v>2</v>
      </c>
      <c r="P28" s="2" t="s">
        <v>13</v>
      </c>
      <c r="Q28" s="2" t="s">
        <v>360</v>
      </c>
      <c r="R28" s="2">
        <v>0</v>
      </c>
      <c r="S28" s="2">
        <v>2</v>
      </c>
      <c r="T28" s="2">
        <v>0</v>
      </c>
      <c r="U28" s="2" t="s">
        <v>357</v>
      </c>
      <c r="V28" s="2" t="s">
        <v>121</v>
      </c>
      <c r="W28" s="2" t="s">
        <v>13</v>
      </c>
      <c r="X28" s="6">
        <f>IF(H28&gt;0,IF(W28="No",D28+(H28*$B$3),D28+(H28*$B$4)),"")</f>
        <v>1400</v>
      </c>
      <c r="Y28" s="8">
        <f>IF(H28&gt;0,(H28-1)*$B$2,"")</f>
        <v>48</v>
      </c>
      <c r="Z28" s="10">
        <f>IF(H28&gt;0,X28/Y28,"")</f>
        <v>29.166666666666668</v>
      </c>
      <c r="AA28" s="8">
        <f>IF(H28&gt;2,(H28-2)*$B$2,"")</f>
        <v>32</v>
      </c>
      <c r="AB28" s="10">
        <f>IF(ISNUMBER(AA28),X28/AA28,"")</f>
        <v>43.75</v>
      </c>
    </row>
    <row r="29" spans="2:28" x14ac:dyDescent="0.3">
      <c r="B29" t="s">
        <v>122</v>
      </c>
      <c r="C29" t="s">
        <v>123</v>
      </c>
      <c r="D29" s="4">
        <v>300</v>
      </c>
      <c r="E29" s="2" t="s">
        <v>128</v>
      </c>
      <c r="F29" s="2" t="s">
        <v>173</v>
      </c>
      <c r="G29" s="2" t="s">
        <v>16</v>
      </c>
      <c r="H29" s="2">
        <v>2</v>
      </c>
      <c r="I29" s="2">
        <v>0</v>
      </c>
      <c r="J29" t="s">
        <v>54</v>
      </c>
      <c r="K29" s="2" t="s">
        <v>142</v>
      </c>
      <c r="L29" s="2" t="s">
        <v>260</v>
      </c>
      <c r="M29" s="2" t="s">
        <v>13</v>
      </c>
      <c r="N29" s="2" t="s">
        <v>13</v>
      </c>
      <c r="O29" s="2" t="s">
        <v>13</v>
      </c>
      <c r="P29" s="2" t="s">
        <v>13</v>
      </c>
      <c r="Q29" s="2" t="s">
        <v>139</v>
      </c>
      <c r="R29" s="2">
        <v>0</v>
      </c>
      <c r="S29" s="2">
        <v>2</v>
      </c>
      <c r="T29" s="2" t="s">
        <v>13</v>
      </c>
      <c r="U29" s="2" t="s">
        <v>41</v>
      </c>
      <c r="V29" s="2" t="s">
        <v>121</v>
      </c>
      <c r="W29" s="2" t="s">
        <v>13</v>
      </c>
      <c r="X29" s="6">
        <f>IF(H29&gt;0,IF(W29="No",D29+(H29*$B$3),D29+(H29*$B$4)),"")</f>
        <v>800</v>
      </c>
      <c r="Y29" s="8">
        <f>IF(H29&gt;0,(H29-1)*$B$2,"")</f>
        <v>16</v>
      </c>
      <c r="Z29" s="10">
        <f>IF(H29&gt;0,X29/Y29,"")</f>
        <v>50</v>
      </c>
      <c r="AA29" s="8" t="str">
        <f>IF(H29&gt;2,(H29-2)*$B$2,"")</f>
        <v/>
      </c>
      <c r="AB29" s="10" t="str">
        <f>IF(ISNUMBER(AA29),X29/AA29,"")</f>
        <v/>
      </c>
    </row>
    <row r="30" spans="2:28" x14ac:dyDescent="0.3">
      <c r="B30" t="s">
        <v>122</v>
      </c>
      <c r="C30" t="s">
        <v>124</v>
      </c>
      <c r="D30" s="4">
        <v>460</v>
      </c>
      <c r="E30" s="2" t="s">
        <v>128</v>
      </c>
      <c r="F30" s="2" t="s">
        <v>173</v>
      </c>
      <c r="G30" s="2" t="s">
        <v>16</v>
      </c>
      <c r="H30" s="2">
        <v>4</v>
      </c>
      <c r="I30" s="2">
        <v>0</v>
      </c>
      <c r="J30" t="s">
        <v>70</v>
      </c>
      <c r="K30" s="2" t="s">
        <v>261</v>
      </c>
      <c r="L30" s="2" t="s">
        <v>260</v>
      </c>
      <c r="M30" s="2" t="s">
        <v>13</v>
      </c>
      <c r="N30" s="2" t="s">
        <v>13</v>
      </c>
      <c r="O30" s="2" t="s">
        <v>13</v>
      </c>
      <c r="P30" s="2" t="s">
        <v>13</v>
      </c>
      <c r="Q30" s="2" t="s">
        <v>139</v>
      </c>
      <c r="R30" s="2">
        <v>0</v>
      </c>
      <c r="S30" s="2">
        <v>2</v>
      </c>
      <c r="T30" s="2" t="s">
        <v>13</v>
      </c>
      <c r="U30" s="2" t="s">
        <v>41</v>
      </c>
      <c r="V30" s="2" t="s">
        <v>121</v>
      </c>
      <c r="W30" s="2" t="s">
        <v>13</v>
      </c>
      <c r="X30" s="6">
        <f>IF(H30&gt;0,IF(W30="No",D30+(H30*$B$3),D30+(H30*$B$4)),"")</f>
        <v>1460</v>
      </c>
      <c r="Y30" s="8">
        <f>IF(H30&gt;0,(H30-1)*$B$2,"")</f>
        <v>48</v>
      </c>
      <c r="Z30" s="10">
        <f>IF(H30&gt;0,X30/Y30,"")</f>
        <v>30.416666666666668</v>
      </c>
      <c r="AA30" s="8">
        <f>IF(H30&gt;2,(H30-2)*$B$2,"")</f>
        <v>32</v>
      </c>
      <c r="AB30" s="10">
        <f>IF(ISNUMBER(AA30),X30/AA30,"")</f>
        <v>45.625</v>
      </c>
    </row>
    <row r="31" spans="2:28" x14ac:dyDescent="0.3">
      <c r="B31" t="s">
        <v>122</v>
      </c>
      <c r="C31" t="s">
        <v>125</v>
      </c>
      <c r="D31" s="4">
        <v>369</v>
      </c>
      <c r="E31" s="2" t="s">
        <v>128</v>
      </c>
      <c r="F31" s="2" t="s">
        <v>173</v>
      </c>
      <c r="G31" s="2" t="s">
        <v>16</v>
      </c>
      <c r="H31" s="2">
        <v>2</v>
      </c>
      <c r="I31" s="2">
        <v>0</v>
      </c>
      <c r="J31" t="s">
        <v>107</v>
      </c>
      <c r="K31" s="2" t="s">
        <v>261</v>
      </c>
      <c r="L31" s="2" t="s">
        <v>258</v>
      </c>
      <c r="M31" s="2" t="s">
        <v>13</v>
      </c>
      <c r="N31" s="2" t="s">
        <v>13</v>
      </c>
      <c r="O31" s="2" t="s">
        <v>141</v>
      </c>
      <c r="P31" s="2" t="s">
        <v>13</v>
      </c>
      <c r="Q31" s="2" t="s">
        <v>140</v>
      </c>
      <c r="R31" s="2">
        <v>0</v>
      </c>
      <c r="S31" s="2">
        <v>2</v>
      </c>
      <c r="T31" s="2" t="s">
        <v>13</v>
      </c>
      <c r="U31" s="2" t="s">
        <v>41</v>
      </c>
      <c r="V31" s="2">
        <v>4</v>
      </c>
      <c r="W31" s="2" t="s">
        <v>13</v>
      </c>
      <c r="X31" s="6">
        <f>IF(H31&gt;0,IF(W31="No",D31+(H31*$B$3),D31+(H31*$B$4)),"")</f>
        <v>869</v>
      </c>
      <c r="Y31" s="8">
        <f>IF(H31&gt;0,(H31-1)*$B$2,"")</f>
        <v>16</v>
      </c>
      <c r="Z31" s="10">
        <f>IF(H31&gt;0,X31/Y31,"")</f>
        <v>54.3125</v>
      </c>
      <c r="AA31" s="8" t="str">
        <f>IF(H31&gt;2,(H31-2)*$B$2,"")</f>
        <v/>
      </c>
      <c r="AB31" s="10" t="str">
        <f>IF(ISNUMBER(AA31),X31/AA31,"")</f>
        <v/>
      </c>
    </row>
    <row r="32" spans="2:28" x14ac:dyDescent="0.3">
      <c r="B32" t="s">
        <v>122</v>
      </c>
      <c r="C32" t="s">
        <v>126</v>
      </c>
      <c r="D32" s="4">
        <v>529</v>
      </c>
      <c r="E32" s="2" t="s">
        <v>128</v>
      </c>
      <c r="F32" s="2" t="s">
        <v>173</v>
      </c>
      <c r="G32" s="2" t="s">
        <v>16</v>
      </c>
      <c r="H32" s="2">
        <v>4</v>
      </c>
      <c r="I32" s="2">
        <v>0</v>
      </c>
      <c r="J32" t="s">
        <v>107</v>
      </c>
      <c r="K32" s="2" t="s">
        <v>261</v>
      </c>
      <c r="L32" s="2" t="s">
        <v>258</v>
      </c>
      <c r="M32" s="2" t="s">
        <v>13</v>
      </c>
      <c r="N32" s="2" t="s">
        <v>13</v>
      </c>
      <c r="O32" s="2" t="s">
        <v>141</v>
      </c>
      <c r="P32" s="2" t="s">
        <v>13</v>
      </c>
      <c r="Q32" s="2" t="s">
        <v>140</v>
      </c>
      <c r="R32" s="2">
        <v>0</v>
      </c>
      <c r="S32" s="2">
        <v>2</v>
      </c>
      <c r="T32" s="2" t="s">
        <v>13</v>
      </c>
      <c r="U32" s="2" t="s">
        <v>41</v>
      </c>
      <c r="V32" s="2">
        <v>4</v>
      </c>
      <c r="W32" s="2" t="s">
        <v>13</v>
      </c>
      <c r="X32" s="6">
        <f>IF(H32&gt;0,IF(W32="No",D32+(H32*$B$3),D32+(H32*$B$4)),"")</f>
        <v>1529</v>
      </c>
      <c r="Y32" s="8">
        <f>IF(H32&gt;0,(H32-1)*$B$2,"")</f>
        <v>48</v>
      </c>
      <c r="Z32" s="10">
        <f>IF(H32&gt;0,X32/Y32,"")</f>
        <v>31.854166666666668</v>
      </c>
      <c r="AA32" s="8">
        <f>IF(H32&gt;2,(H32-2)*$B$2,"")</f>
        <v>32</v>
      </c>
      <c r="AB32" s="10">
        <f>IF(ISNUMBER(AA32),X32/AA32,"")</f>
        <v>47.78125</v>
      </c>
    </row>
    <row r="33" spans="2:28" x14ac:dyDescent="0.3">
      <c r="B33" t="s">
        <v>122</v>
      </c>
      <c r="C33" t="s">
        <v>131</v>
      </c>
      <c r="D33" s="4">
        <v>1069</v>
      </c>
      <c r="E33" s="2" t="s">
        <v>128</v>
      </c>
      <c r="F33" s="2" t="s">
        <v>173</v>
      </c>
      <c r="G33" s="2" t="s">
        <v>13</v>
      </c>
      <c r="H33" s="2">
        <v>8</v>
      </c>
      <c r="I33" s="2">
        <v>0</v>
      </c>
      <c r="J33" t="s">
        <v>120</v>
      </c>
      <c r="K33" s="2" t="s">
        <v>259</v>
      </c>
      <c r="L33" s="2" t="s">
        <v>266</v>
      </c>
      <c r="M33" s="2" t="s">
        <v>13</v>
      </c>
      <c r="N33" s="2" t="s">
        <v>13</v>
      </c>
      <c r="O33" s="2" t="s">
        <v>141</v>
      </c>
      <c r="P33" s="2" t="s">
        <v>13</v>
      </c>
      <c r="Q33" s="2" t="s">
        <v>13</v>
      </c>
      <c r="R33" s="2">
        <v>0</v>
      </c>
      <c r="S33" s="2">
        <v>2</v>
      </c>
      <c r="T33" s="2">
        <v>2</v>
      </c>
      <c r="U33" s="2" t="s">
        <v>13</v>
      </c>
      <c r="V33" s="2">
        <v>4</v>
      </c>
      <c r="W33" s="2" t="s">
        <v>13</v>
      </c>
      <c r="X33" s="6">
        <f>IF(H33&gt;0,IF(W33="No",D33+(H33*$B$3),D33+(H33*$B$4)),"")</f>
        <v>3069</v>
      </c>
      <c r="Y33" s="8">
        <f>IF(H33&gt;0,(H33-1)*$B$2,"")</f>
        <v>112</v>
      </c>
      <c r="Z33" s="10">
        <f>IF(H33&gt;0,X33/Y33,"")</f>
        <v>27.401785714285715</v>
      </c>
      <c r="AA33" s="8">
        <f>IF(H33&gt;2,(H33-2)*$B$2,"")</f>
        <v>96</v>
      </c>
      <c r="AB33" s="10">
        <f>IF(ISNUMBER(AA33),X33/AA33,"")</f>
        <v>31.96875</v>
      </c>
    </row>
    <row r="34" spans="2:28" x14ac:dyDescent="0.3">
      <c r="B34" t="s">
        <v>122</v>
      </c>
      <c r="C34" t="s">
        <v>132</v>
      </c>
      <c r="D34" s="4">
        <v>1219</v>
      </c>
      <c r="E34" s="2" t="s">
        <v>128</v>
      </c>
      <c r="F34" s="2" t="s">
        <v>173</v>
      </c>
      <c r="G34" s="2" t="s">
        <v>13</v>
      </c>
      <c r="H34" s="2">
        <v>10</v>
      </c>
      <c r="I34" s="2">
        <v>0</v>
      </c>
      <c r="J34" t="s">
        <v>120</v>
      </c>
      <c r="K34" s="2" t="s">
        <v>259</v>
      </c>
      <c r="L34" s="2" t="s">
        <v>266</v>
      </c>
      <c r="M34" s="2" t="s">
        <v>13</v>
      </c>
      <c r="N34" s="2" t="s">
        <v>13</v>
      </c>
      <c r="O34" s="2" t="s">
        <v>141</v>
      </c>
      <c r="P34" s="2" t="s">
        <v>13</v>
      </c>
      <c r="Q34" s="2" t="s">
        <v>13</v>
      </c>
      <c r="R34" s="2">
        <v>0</v>
      </c>
      <c r="S34" s="2">
        <v>2</v>
      </c>
      <c r="T34" s="2">
        <v>2</v>
      </c>
      <c r="U34" s="2" t="s">
        <v>13</v>
      </c>
      <c r="V34" s="2">
        <v>4</v>
      </c>
      <c r="W34" s="2" t="s">
        <v>13</v>
      </c>
      <c r="X34" s="6">
        <f>IF(H34&gt;0,IF(W34="No",D34+(H34*$B$3),D34+(H34*$B$4)),"")</f>
        <v>3719</v>
      </c>
      <c r="Y34" s="8">
        <f>IF(H34&gt;0,(H34-1)*$B$2,"")</f>
        <v>144</v>
      </c>
      <c r="Z34" s="10">
        <f>IF(H34&gt;0,X34/Y34,"")</f>
        <v>25.826388888888889</v>
      </c>
      <c r="AA34" s="8">
        <f>IF(H34&gt;2,(H34-2)*$B$2,"")</f>
        <v>128</v>
      </c>
      <c r="AB34" s="10">
        <f>IF(ISNUMBER(AA34),X34/AA34,"")</f>
        <v>29.0546875</v>
      </c>
    </row>
    <row r="35" spans="2:28" x14ac:dyDescent="0.3">
      <c r="B35" t="s">
        <v>122</v>
      </c>
      <c r="C35" t="s">
        <v>133</v>
      </c>
      <c r="D35" s="4">
        <v>399</v>
      </c>
      <c r="E35" s="2" t="s">
        <v>128</v>
      </c>
      <c r="F35" s="2" t="s">
        <v>173</v>
      </c>
      <c r="G35" s="2" t="s">
        <v>16</v>
      </c>
      <c r="H35" s="2">
        <v>2</v>
      </c>
      <c r="I35" s="2">
        <v>0</v>
      </c>
      <c r="J35" t="s">
        <v>70</v>
      </c>
      <c r="K35" s="2" t="s">
        <v>261</v>
      </c>
      <c r="L35" s="2" t="s">
        <v>260</v>
      </c>
      <c r="M35" s="2" t="s">
        <v>13</v>
      </c>
      <c r="N35" s="2" t="s">
        <v>13</v>
      </c>
      <c r="O35" s="2" t="s">
        <v>145</v>
      </c>
      <c r="P35" s="2" t="s">
        <v>13</v>
      </c>
      <c r="Q35" s="2" t="s">
        <v>139</v>
      </c>
      <c r="R35" s="2">
        <v>0</v>
      </c>
      <c r="S35" s="2">
        <v>2</v>
      </c>
      <c r="T35" s="2" t="s">
        <v>13</v>
      </c>
      <c r="U35" s="2" t="s">
        <v>41</v>
      </c>
      <c r="V35" s="2">
        <v>4</v>
      </c>
      <c r="W35" s="2" t="s">
        <v>13</v>
      </c>
      <c r="X35" s="6">
        <f>IF(H35&gt;0,IF(W35="No",D35+(H35*$B$3),D35+(H35*$B$4)),"")</f>
        <v>899</v>
      </c>
      <c r="Y35" s="8">
        <f>IF(H35&gt;0,(H35-1)*$B$2,"")</f>
        <v>16</v>
      </c>
      <c r="Z35" s="10">
        <f>IF(H35&gt;0,X35/Y35,"")</f>
        <v>56.1875</v>
      </c>
      <c r="AA35" s="8" t="str">
        <f>IF(H35&gt;2,(H35-2)*$B$2,"")</f>
        <v/>
      </c>
      <c r="AB35" s="10" t="str">
        <f>IF(ISNUMBER(AA35),X35/AA35,"")</f>
        <v/>
      </c>
    </row>
    <row r="36" spans="2:28" x14ac:dyDescent="0.3">
      <c r="B36" t="s">
        <v>122</v>
      </c>
      <c r="C36" t="s">
        <v>134</v>
      </c>
      <c r="D36" s="4">
        <v>554</v>
      </c>
      <c r="E36" s="2" t="s">
        <v>128</v>
      </c>
      <c r="F36" s="2" t="s">
        <v>173</v>
      </c>
      <c r="G36" s="2" t="s">
        <v>16</v>
      </c>
      <c r="H36" s="2">
        <v>4</v>
      </c>
      <c r="I36" s="2">
        <v>0</v>
      </c>
      <c r="J36" t="s">
        <v>70</v>
      </c>
      <c r="K36" s="2" t="s">
        <v>261</v>
      </c>
      <c r="L36" s="2" t="s">
        <v>260</v>
      </c>
      <c r="M36" s="2" t="s">
        <v>13</v>
      </c>
      <c r="N36" s="2" t="s">
        <v>13</v>
      </c>
      <c r="O36" s="2" t="s">
        <v>145</v>
      </c>
      <c r="P36" s="2" t="s">
        <v>13</v>
      </c>
      <c r="Q36" s="2" t="s">
        <v>139</v>
      </c>
      <c r="R36" s="2">
        <v>0</v>
      </c>
      <c r="S36" s="2">
        <v>2</v>
      </c>
      <c r="T36" s="2" t="s">
        <v>13</v>
      </c>
      <c r="U36" s="2" t="s">
        <v>41</v>
      </c>
      <c r="V36" s="2">
        <v>4</v>
      </c>
      <c r="W36" s="2" t="s">
        <v>13</v>
      </c>
      <c r="X36" s="6">
        <f>IF(H36&gt;0,IF(W36="No",D36+(H36*$B$3),D36+(H36*$B$4)),"")</f>
        <v>1554</v>
      </c>
      <c r="Y36" s="8">
        <f>IF(H36&gt;0,(H36-1)*$B$2,"")</f>
        <v>48</v>
      </c>
      <c r="Z36" s="10">
        <f>IF(H36&gt;0,X36/Y36,"")</f>
        <v>32.375</v>
      </c>
      <c r="AA36" s="8">
        <f>IF(H36&gt;2,(H36-2)*$B$2,"")</f>
        <v>32</v>
      </c>
      <c r="AB36" s="10">
        <f>IF(ISNUMBER(AA36),X36/AA36,"")</f>
        <v>48.5625</v>
      </c>
    </row>
    <row r="37" spans="2:28" x14ac:dyDescent="0.3">
      <c r="B37" t="s">
        <v>122</v>
      </c>
      <c r="C37" t="s">
        <v>135</v>
      </c>
      <c r="D37" s="4">
        <v>459</v>
      </c>
      <c r="E37" s="2" t="s">
        <v>128</v>
      </c>
      <c r="F37" s="2" t="s">
        <v>173</v>
      </c>
      <c r="G37" s="2" t="s">
        <v>16</v>
      </c>
      <c r="H37" s="2">
        <v>2</v>
      </c>
      <c r="I37" s="2">
        <v>0</v>
      </c>
      <c r="J37" t="s">
        <v>107</v>
      </c>
      <c r="K37" s="2" t="s">
        <v>261</v>
      </c>
      <c r="L37" s="2" t="s">
        <v>260</v>
      </c>
      <c r="M37" s="2" t="s">
        <v>13</v>
      </c>
      <c r="N37" s="2" t="s">
        <v>13</v>
      </c>
      <c r="O37" s="2" t="s">
        <v>141</v>
      </c>
      <c r="P37" s="2" t="s">
        <v>13</v>
      </c>
      <c r="Q37" s="2" t="s">
        <v>140</v>
      </c>
      <c r="R37" s="2">
        <v>0</v>
      </c>
      <c r="S37" s="2">
        <v>2</v>
      </c>
      <c r="T37" s="2" t="s">
        <v>13</v>
      </c>
      <c r="U37" s="2" t="s">
        <v>41</v>
      </c>
      <c r="V37" s="2">
        <v>4</v>
      </c>
      <c r="W37" s="2" t="s">
        <v>13</v>
      </c>
      <c r="X37" s="6">
        <f>IF(H37&gt;0,IF(W37="No",D37+(H37*$B$3),D37+(H37*$B$4)),"")</f>
        <v>959</v>
      </c>
      <c r="Y37" s="8">
        <f>IF(H37&gt;0,(H37-1)*$B$2,"")</f>
        <v>16</v>
      </c>
      <c r="Z37" s="10">
        <f>IF(H37&gt;0,X37/Y37,"")</f>
        <v>59.9375</v>
      </c>
      <c r="AA37" s="8" t="str">
        <f>IF(H37&gt;2,(H37-2)*$B$2,"")</f>
        <v/>
      </c>
      <c r="AB37" s="10" t="str">
        <f>IF(ISNUMBER(AA37),X37/AA37,"")</f>
        <v/>
      </c>
    </row>
    <row r="38" spans="2:28" x14ac:dyDescent="0.3">
      <c r="B38" t="s">
        <v>122</v>
      </c>
      <c r="C38" t="s">
        <v>136</v>
      </c>
      <c r="D38" s="4">
        <v>609</v>
      </c>
      <c r="E38" s="2" t="s">
        <v>128</v>
      </c>
      <c r="F38" s="2" t="s">
        <v>173</v>
      </c>
      <c r="G38" s="2" t="s">
        <v>16</v>
      </c>
      <c r="H38" s="2">
        <v>4</v>
      </c>
      <c r="I38" s="2">
        <v>0</v>
      </c>
      <c r="J38" t="s">
        <v>107</v>
      </c>
      <c r="K38" s="2" t="s">
        <v>261</v>
      </c>
      <c r="L38" s="2" t="s">
        <v>260</v>
      </c>
      <c r="M38" s="2" t="s">
        <v>13</v>
      </c>
      <c r="N38" s="2" t="s">
        <v>13</v>
      </c>
      <c r="O38" s="2" t="s">
        <v>141</v>
      </c>
      <c r="P38" s="2" t="s">
        <v>13</v>
      </c>
      <c r="Q38" s="2" t="s">
        <v>140</v>
      </c>
      <c r="R38" s="2">
        <v>0</v>
      </c>
      <c r="S38" s="2">
        <v>2</v>
      </c>
      <c r="T38" s="2" t="s">
        <v>13</v>
      </c>
      <c r="U38" s="2" t="s">
        <v>41</v>
      </c>
      <c r="V38" s="2">
        <v>4</v>
      </c>
      <c r="W38" s="2" t="s">
        <v>13</v>
      </c>
      <c r="X38" s="6">
        <f>IF(H38&gt;0,IF(W38="No",D38+(H38*$B$3),D38+(H38*$B$4)),"")</f>
        <v>1609</v>
      </c>
      <c r="Y38" s="8">
        <f>IF(H38&gt;0,(H38-1)*$B$2,"")</f>
        <v>48</v>
      </c>
      <c r="Z38" s="10">
        <f>IF(H38&gt;0,X38/Y38,"")</f>
        <v>33.520833333333336</v>
      </c>
      <c r="AA38" s="8">
        <f>IF(H38&gt;2,(H38-2)*$B$2,"")</f>
        <v>32</v>
      </c>
      <c r="AB38" s="10">
        <f>IF(ISNUMBER(AA38),X38/AA38,"")</f>
        <v>50.28125</v>
      </c>
    </row>
    <row r="39" spans="2:28" x14ac:dyDescent="0.3">
      <c r="B39" t="s">
        <v>122</v>
      </c>
      <c r="C39" t="s">
        <v>137</v>
      </c>
      <c r="D39" s="4">
        <v>809</v>
      </c>
      <c r="E39" s="2" t="s">
        <v>128</v>
      </c>
      <c r="F39" s="2" t="s">
        <v>173</v>
      </c>
      <c r="G39" s="2" t="s">
        <v>16</v>
      </c>
      <c r="H39" s="2">
        <v>6</v>
      </c>
      <c r="I39" s="2">
        <v>0</v>
      </c>
      <c r="J39" t="s">
        <v>107</v>
      </c>
      <c r="K39" s="2" t="s">
        <v>261</v>
      </c>
      <c r="L39" s="2" t="s">
        <v>260</v>
      </c>
      <c r="M39" s="2" t="s">
        <v>13</v>
      </c>
      <c r="N39" s="2" t="s">
        <v>13</v>
      </c>
      <c r="O39" s="2" t="s">
        <v>141</v>
      </c>
      <c r="P39" s="2" t="s">
        <v>13</v>
      </c>
      <c r="Q39" s="2" t="s">
        <v>140</v>
      </c>
      <c r="R39" s="2">
        <v>0</v>
      </c>
      <c r="S39" s="2">
        <v>2</v>
      </c>
      <c r="T39" s="2" t="s">
        <v>13</v>
      </c>
      <c r="U39" s="2" t="s">
        <v>41</v>
      </c>
      <c r="V39" s="2">
        <v>4</v>
      </c>
      <c r="W39" s="2" t="s">
        <v>13</v>
      </c>
      <c r="X39" s="6">
        <f>IF(H39&gt;0,IF(W39="No",D39+(H39*$B$3),D39+(H39*$B$4)),"")</f>
        <v>2309</v>
      </c>
      <c r="Y39" s="8">
        <f>IF(H39&gt;0,(H39-1)*$B$2,"")</f>
        <v>80</v>
      </c>
      <c r="Z39" s="10">
        <f>IF(H39&gt;0,X39/Y39,"")</f>
        <v>28.862500000000001</v>
      </c>
      <c r="AA39" s="8">
        <f>IF(H39&gt;2,(H39-2)*$B$2,"")</f>
        <v>64</v>
      </c>
      <c r="AB39" s="10">
        <f>IF(ISNUMBER(AA39),X39/AA39,"")</f>
        <v>36.078125</v>
      </c>
    </row>
    <row r="40" spans="2:28" x14ac:dyDescent="0.3">
      <c r="B40" t="s">
        <v>122</v>
      </c>
      <c r="C40" t="s">
        <v>280</v>
      </c>
      <c r="D40" s="4">
        <v>1299</v>
      </c>
      <c r="E40" s="2" t="s">
        <v>128</v>
      </c>
      <c r="F40" s="2" t="s">
        <v>173</v>
      </c>
      <c r="G40" s="2" t="s">
        <v>13</v>
      </c>
      <c r="H40" s="2">
        <v>4</v>
      </c>
      <c r="I40" s="2">
        <v>0</v>
      </c>
      <c r="J40" t="s">
        <v>284</v>
      </c>
      <c r="K40" s="2" t="s">
        <v>275</v>
      </c>
      <c r="L40" s="2" t="s">
        <v>266</v>
      </c>
      <c r="M40" s="2" t="s">
        <v>16</v>
      </c>
      <c r="N40" s="2" t="s">
        <v>285</v>
      </c>
      <c r="O40" s="2" t="s">
        <v>286</v>
      </c>
      <c r="P40" s="2" t="s">
        <v>363</v>
      </c>
      <c r="Q40" s="2" t="s">
        <v>13</v>
      </c>
      <c r="R40" s="2">
        <v>0</v>
      </c>
      <c r="S40" s="2">
        <v>2</v>
      </c>
      <c r="T40" s="2">
        <v>2</v>
      </c>
      <c r="U40" s="2" t="s">
        <v>13</v>
      </c>
      <c r="V40" s="2">
        <v>4</v>
      </c>
      <c r="W40" s="2" t="s">
        <v>13</v>
      </c>
      <c r="X40" s="6">
        <f>IF(H40&gt;0,IF(W40="No",D40+(H40*$B$3),D40+(H40*$B$4)),"")</f>
        <v>2299</v>
      </c>
      <c r="Y40" s="8">
        <f>IF(H40&gt;0,(H40-1)*$B$2,"")</f>
        <v>48</v>
      </c>
      <c r="Z40" s="10">
        <f>IF(H40&gt;0,X40/Y40,"")</f>
        <v>47.895833333333336</v>
      </c>
      <c r="AA40" s="8">
        <f>IF(H40&gt;2,(H40-2)*$B$2,"")</f>
        <v>32</v>
      </c>
      <c r="AB40" s="10">
        <f>IF(ISNUMBER(AA40),X40/AA40,"")</f>
        <v>71.84375</v>
      </c>
    </row>
    <row r="41" spans="2:28" x14ac:dyDescent="0.3">
      <c r="B41" t="s">
        <v>122</v>
      </c>
      <c r="C41" t="s">
        <v>281</v>
      </c>
      <c r="D41" s="4">
        <v>1499</v>
      </c>
      <c r="E41" s="2" t="s">
        <v>128</v>
      </c>
      <c r="F41" s="2" t="s">
        <v>173</v>
      </c>
      <c r="G41" s="2" t="s">
        <v>13</v>
      </c>
      <c r="H41" s="2">
        <v>6</v>
      </c>
      <c r="I41" s="2">
        <v>0</v>
      </c>
      <c r="J41" t="s">
        <v>284</v>
      </c>
      <c r="K41" s="2" t="s">
        <v>275</v>
      </c>
      <c r="L41" s="2" t="s">
        <v>266</v>
      </c>
      <c r="M41" s="2" t="s">
        <v>16</v>
      </c>
      <c r="N41" s="2" t="s">
        <v>285</v>
      </c>
      <c r="O41" s="2" t="s">
        <v>286</v>
      </c>
      <c r="P41" s="2" t="s">
        <v>363</v>
      </c>
      <c r="Q41" s="2" t="s">
        <v>13</v>
      </c>
      <c r="R41" s="2">
        <v>0</v>
      </c>
      <c r="S41" s="2">
        <v>2</v>
      </c>
      <c r="T41" s="2">
        <v>2</v>
      </c>
      <c r="U41" s="2" t="s">
        <v>13</v>
      </c>
      <c r="V41" s="2">
        <v>4</v>
      </c>
      <c r="W41" s="2" t="s">
        <v>13</v>
      </c>
      <c r="X41" s="6">
        <f>IF(H41&gt;0,IF(W41="No",D41+(H41*$B$3),D41+(H41*$B$4)),"")</f>
        <v>2999</v>
      </c>
      <c r="Y41" s="8">
        <f>IF(H41&gt;0,(H41-1)*$B$2,"")</f>
        <v>80</v>
      </c>
      <c r="Z41" s="10">
        <f>IF(H41&gt;0,X41/Y41,"")</f>
        <v>37.487499999999997</v>
      </c>
      <c r="AA41" s="8">
        <f>IF(H41&gt;2,(H41-2)*$B$2,"")</f>
        <v>64</v>
      </c>
      <c r="AB41" s="10">
        <f>IF(ISNUMBER(AA41),X41/AA41,"")</f>
        <v>46.859375</v>
      </c>
    </row>
    <row r="42" spans="2:28" x14ac:dyDescent="0.3">
      <c r="B42" t="s">
        <v>122</v>
      </c>
      <c r="C42" t="s">
        <v>283</v>
      </c>
      <c r="D42" s="4">
        <v>1699</v>
      </c>
      <c r="E42" s="2" t="s">
        <v>128</v>
      </c>
      <c r="F42" s="2" t="s">
        <v>173</v>
      </c>
      <c r="G42" s="2" t="s">
        <v>13</v>
      </c>
      <c r="H42" s="2">
        <v>8</v>
      </c>
      <c r="I42" s="2">
        <v>0</v>
      </c>
      <c r="J42" t="s">
        <v>284</v>
      </c>
      <c r="K42" s="2" t="s">
        <v>275</v>
      </c>
      <c r="L42" s="2" t="s">
        <v>266</v>
      </c>
      <c r="M42" s="2" t="s">
        <v>16</v>
      </c>
      <c r="N42" s="2" t="s">
        <v>285</v>
      </c>
      <c r="O42" s="2" t="s">
        <v>286</v>
      </c>
      <c r="P42" s="2" t="s">
        <v>363</v>
      </c>
      <c r="Q42" s="2" t="s">
        <v>13</v>
      </c>
      <c r="R42" s="2">
        <v>0</v>
      </c>
      <c r="S42" s="2">
        <v>2</v>
      </c>
      <c r="T42" s="2">
        <v>2</v>
      </c>
      <c r="U42" s="2" t="s">
        <v>13</v>
      </c>
      <c r="V42" s="2">
        <v>4</v>
      </c>
      <c r="W42" s="2" t="s">
        <v>13</v>
      </c>
      <c r="X42" s="6">
        <f>IF(H42&gt;0,IF(W42="No",D42+(H42*$B$3),D42+(H42*$B$4)),"")</f>
        <v>3699</v>
      </c>
      <c r="Y42" s="8">
        <f>IF(H42&gt;0,(H42-1)*$B$2,"")</f>
        <v>112</v>
      </c>
      <c r="Z42" s="10">
        <f>IF(H42&gt;0,X42/Y42,"")</f>
        <v>33.026785714285715</v>
      </c>
      <c r="AA42" s="8">
        <f>IF(H42&gt;2,(H42-2)*$B$2,"")</f>
        <v>96</v>
      </c>
      <c r="AB42" s="10">
        <f>IF(ISNUMBER(AA42),X42/AA42,"")</f>
        <v>38.53125</v>
      </c>
    </row>
    <row r="43" spans="2:28" x14ac:dyDescent="0.3">
      <c r="B43" t="s">
        <v>122</v>
      </c>
      <c r="C43" t="s">
        <v>282</v>
      </c>
      <c r="D43" s="4">
        <v>1899</v>
      </c>
      <c r="E43" s="2" t="s">
        <v>128</v>
      </c>
      <c r="F43" s="2" t="s">
        <v>173</v>
      </c>
      <c r="G43" s="2" t="s">
        <v>13</v>
      </c>
      <c r="H43" s="2">
        <v>10</v>
      </c>
      <c r="I43" s="2">
        <v>0</v>
      </c>
      <c r="J43" t="s">
        <v>284</v>
      </c>
      <c r="K43" s="2" t="s">
        <v>275</v>
      </c>
      <c r="L43" s="2" t="s">
        <v>266</v>
      </c>
      <c r="M43" s="2" t="s">
        <v>16</v>
      </c>
      <c r="N43" s="2" t="s">
        <v>285</v>
      </c>
      <c r="O43" s="2" t="s">
        <v>286</v>
      </c>
      <c r="P43" s="2" t="s">
        <v>363</v>
      </c>
      <c r="Q43" s="2" t="s">
        <v>13</v>
      </c>
      <c r="R43" s="2">
        <v>0</v>
      </c>
      <c r="S43" s="2">
        <v>2</v>
      </c>
      <c r="T43" s="2">
        <v>2</v>
      </c>
      <c r="U43" s="2" t="s">
        <v>13</v>
      </c>
      <c r="V43" s="2">
        <v>4</v>
      </c>
      <c r="W43" s="2" t="s">
        <v>13</v>
      </c>
      <c r="X43" s="6">
        <f>IF(H43&gt;0,IF(W43="No",D43+(H43*$B$3),D43+(H43*$B$4)),"")</f>
        <v>4399</v>
      </c>
      <c r="Y43" s="8">
        <f>IF(H43&gt;0,(H43-1)*$B$2,"")</f>
        <v>144</v>
      </c>
      <c r="Z43" s="10">
        <f>IF(H43&gt;0,X43/Y43,"")</f>
        <v>30.548611111111111</v>
      </c>
      <c r="AA43" s="8">
        <f>IF(H43&gt;2,(H43-2)*$B$2,"")</f>
        <v>128</v>
      </c>
      <c r="AB43" s="10">
        <f>IF(ISNUMBER(AA43),X43/AA43,"")</f>
        <v>34.3671875</v>
      </c>
    </row>
    <row r="44" spans="2:28" x14ac:dyDescent="0.3">
      <c r="B44" t="s">
        <v>122</v>
      </c>
      <c r="C44" t="s">
        <v>138</v>
      </c>
      <c r="D44" s="4">
        <v>2399</v>
      </c>
      <c r="E44" s="2" t="s">
        <v>130</v>
      </c>
      <c r="F44" s="2" t="s">
        <v>173</v>
      </c>
      <c r="G44" s="2" t="s">
        <v>13</v>
      </c>
      <c r="H44" s="2">
        <v>10</v>
      </c>
      <c r="I44" s="2">
        <v>0</v>
      </c>
      <c r="J44" t="s">
        <v>144</v>
      </c>
      <c r="K44" s="2" t="s">
        <v>259</v>
      </c>
      <c r="L44" s="2" t="s">
        <v>266</v>
      </c>
      <c r="M44" s="2" t="s">
        <v>16</v>
      </c>
      <c r="N44" s="2" t="s">
        <v>13</v>
      </c>
      <c r="O44" s="2" t="s">
        <v>146</v>
      </c>
      <c r="P44" s="2" t="s">
        <v>13</v>
      </c>
      <c r="Q44" s="2" t="s">
        <v>13</v>
      </c>
      <c r="R44" s="2">
        <v>0</v>
      </c>
      <c r="S44" s="2">
        <v>3</v>
      </c>
      <c r="T44" s="2">
        <v>1</v>
      </c>
      <c r="U44" s="2" t="s">
        <v>13</v>
      </c>
      <c r="V44" s="2">
        <v>4</v>
      </c>
      <c r="W44" s="2" t="s">
        <v>13</v>
      </c>
      <c r="X44" s="6">
        <f>IF(H44&gt;0,IF(W44="No",D44+(H44*$B$3),D44+(H44*$B$4)),"")</f>
        <v>4899</v>
      </c>
      <c r="Y44" s="8">
        <f>IF(H44&gt;0,(H44-1)*$B$2,"")</f>
        <v>144</v>
      </c>
      <c r="Z44" s="10">
        <f>IF(H44&gt;0,X44/Y44,"")</f>
        <v>34.020833333333336</v>
      </c>
      <c r="AA44" s="8">
        <f>IF(H44&gt;2,(H44-2)*$B$2,"")</f>
        <v>128</v>
      </c>
      <c r="AB44" s="10">
        <f>IF(ISNUMBER(AA44),X44/AA44,"")</f>
        <v>38.2734375</v>
      </c>
    </row>
    <row r="45" spans="2:28" x14ac:dyDescent="0.3">
      <c r="B45" t="s">
        <v>295</v>
      </c>
      <c r="C45" t="s">
        <v>296</v>
      </c>
      <c r="D45" s="4">
        <v>620</v>
      </c>
      <c r="E45" s="2" t="s">
        <v>129</v>
      </c>
      <c r="F45" s="2" t="s">
        <v>298</v>
      </c>
      <c r="G45" s="2" t="s">
        <v>16</v>
      </c>
      <c r="H45" s="2">
        <v>4</v>
      </c>
      <c r="I45" s="2">
        <v>0</v>
      </c>
      <c r="J45" t="s">
        <v>297</v>
      </c>
      <c r="K45" s="2" t="s">
        <v>259</v>
      </c>
      <c r="L45" s="2" t="s">
        <v>266</v>
      </c>
      <c r="M45" s="2" t="s">
        <v>13</v>
      </c>
      <c r="N45" s="2" t="s">
        <v>13</v>
      </c>
      <c r="O45" s="2">
        <v>2</v>
      </c>
      <c r="P45" s="2" t="s">
        <v>13</v>
      </c>
      <c r="Q45" s="2" t="s">
        <v>353</v>
      </c>
      <c r="R45" s="2">
        <v>0</v>
      </c>
      <c r="S45" s="2">
        <v>2</v>
      </c>
      <c r="T45" s="2">
        <v>0</v>
      </c>
      <c r="U45" s="2" t="s">
        <v>357</v>
      </c>
      <c r="V45" s="2" t="s">
        <v>121</v>
      </c>
      <c r="W45" s="2" t="s">
        <v>13</v>
      </c>
      <c r="X45" s="6">
        <f>IF(H45&gt;0,IF(W45="No",D45+(H45*$B$3),D45+(H45*$B$4)),"")</f>
        <v>1620</v>
      </c>
      <c r="Y45" s="8">
        <f>IF(H45&gt;0,(H45-1)*$B$2,"")</f>
        <v>48</v>
      </c>
      <c r="Z45" s="10">
        <f>IF(H45&gt;0,X45/Y45,"")</f>
        <v>33.75</v>
      </c>
      <c r="AA45" s="8">
        <f>IF(H45&gt;2,(H45-2)*$B$2,"")</f>
        <v>32</v>
      </c>
      <c r="AB45" s="10">
        <f>IF(ISNUMBER(AA45),X45/AA45,"")</f>
        <v>50.625</v>
      </c>
    </row>
    <row r="46" spans="2:28" x14ac:dyDescent="0.3">
      <c r="B46" t="s">
        <v>329</v>
      </c>
      <c r="C46" t="s">
        <v>337</v>
      </c>
      <c r="D46" s="4">
        <v>1500</v>
      </c>
      <c r="E46" s="2" t="s">
        <v>129</v>
      </c>
      <c r="F46" s="2" t="s">
        <v>332</v>
      </c>
      <c r="G46" s="2" t="s">
        <v>16</v>
      </c>
      <c r="H46" s="2">
        <v>12</v>
      </c>
      <c r="I46" s="2">
        <v>0</v>
      </c>
      <c r="J46" t="s">
        <v>331</v>
      </c>
      <c r="K46" s="2" t="s">
        <v>258</v>
      </c>
      <c r="L46" s="2" t="s">
        <v>334</v>
      </c>
      <c r="M46" s="2" t="s">
        <v>16</v>
      </c>
      <c r="N46" s="2" t="s">
        <v>333</v>
      </c>
      <c r="O46" s="2">
        <v>2</v>
      </c>
      <c r="P46" s="2" t="s">
        <v>13</v>
      </c>
      <c r="Q46" s="2" t="s">
        <v>360</v>
      </c>
      <c r="R46" s="2">
        <v>1</v>
      </c>
      <c r="S46" s="2">
        <v>1</v>
      </c>
      <c r="T46" s="2">
        <v>1</v>
      </c>
      <c r="U46" s="2" t="s">
        <v>358</v>
      </c>
      <c r="V46" s="2" t="s">
        <v>121</v>
      </c>
      <c r="W46" s="2" t="s">
        <v>13</v>
      </c>
      <c r="X46" s="6">
        <f>IF(H46&gt;0,IF(W46="No",D46+(H46*$B$3),D46+(H46*$B$4)),"")</f>
        <v>4500</v>
      </c>
      <c r="Y46" s="8">
        <f>IF(H46&gt;0,(H46-1)*$B$2,"")</f>
        <v>176</v>
      </c>
      <c r="Z46" s="10">
        <f>IF(H46&gt;0,X46/Y46,"")</f>
        <v>25.568181818181817</v>
      </c>
      <c r="AA46" s="8">
        <f>IF(H46&gt;2,(H46-2)*$B$2,"")</f>
        <v>160</v>
      </c>
      <c r="AB46" s="10">
        <f>IF(ISNUMBER(AA46),X46/AA46,"")</f>
        <v>28.125</v>
      </c>
    </row>
    <row r="47" spans="2:28" x14ac:dyDescent="0.3">
      <c r="B47" t="s">
        <v>329</v>
      </c>
      <c r="C47" t="s">
        <v>338</v>
      </c>
      <c r="D47" s="4">
        <v>1980</v>
      </c>
      <c r="E47" s="2" t="s">
        <v>129</v>
      </c>
      <c r="F47" s="2" t="s">
        <v>332</v>
      </c>
      <c r="G47" s="2" t="s">
        <v>16</v>
      </c>
      <c r="H47" s="2">
        <v>12</v>
      </c>
      <c r="I47" s="2">
        <v>0</v>
      </c>
      <c r="J47" t="s">
        <v>331</v>
      </c>
      <c r="K47" s="2" t="s">
        <v>264</v>
      </c>
      <c r="L47" s="2" t="s">
        <v>334</v>
      </c>
      <c r="M47" s="2" t="s">
        <v>16</v>
      </c>
      <c r="N47" s="2" t="s">
        <v>333</v>
      </c>
      <c r="O47" s="33" t="s">
        <v>343</v>
      </c>
      <c r="P47" s="2" t="s">
        <v>13</v>
      </c>
      <c r="Q47" s="2" t="s">
        <v>360</v>
      </c>
      <c r="R47" s="2">
        <v>1</v>
      </c>
      <c r="S47" s="2">
        <v>1</v>
      </c>
      <c r="T47" s="2">
        <v>1</v>
      </c>
      <c r="U47" s="2" t="s">
        <v>358</v>
      </c>
      <c r="V47" s="2" t="s">
        <v>121</v>
      </c>
      <c r="W47" s="2" t="s">
        <v>13</v>
      </c>
      <c r="X47" s="6">
        <f>IF(H47&gt;0,IF(W47="No",D47+(H47*$B$3),D47+(H47*$B$4)),"")</f>
        <v>4980</v>
      </c>
      <c r="Y47" s="8">
        <f>IF(H47&gt;0,(H47-1)*$B$2,"")</f>
        <v>176</v>
      </c>
      <c r="Z47" s="10">
        <f>IF(H47&gt;0,X47/Y47,"")</f>
        <v>28.295454545454547</v>
      </c>
      <c r="AA47" s="8">
        <f>IF(H47&gt;2,(H47-2)*$B$2,"")</f>
        <v>160</v>
      </c>
      <c r="AB47" s="10">
        <f>IF(ISNUMBER(AA47),X47/AA47,"")</f>
        <v>31.125</v>
      </c>
    </row>
    <row r="48" spans="2:28" x14ac:dyDescent="0.3">
      <c r="B48" t="s">
        <v>329</v>
      </c>
      <c r="C48" t="s">
        <v>335</v>
      </c>
      <c r="D48" s="4">
        <v>1500</v>
      </c>
      <c r="E48" s="2" t="s">
        <v>129</v>
      </c>
      <c r="F48" s="2" t="s">
        <v>332</v>
      </c>
      <c r="G48" s="2" t="s">
        <v>16</v>
      </c>
      <c r="H48" s="2">
        <v>12</v>
      </c>
      <c r="I48" s="2">
        <v>0</v>
      </c>
      <c r="J48" t="s">
        <v>331</v>
      </c>
      <c r="K48" s="2" t="s">
        <v>258</v>
      </c>
      <c r="L48" s="2" t="s">
        <v>334</v>
      </c>
      <c r="M48" s="2" t="s">
        <v>16</v>
      </c>
      <c r="N48" s="2" t="s">
        <v>333</v>
      </c>
      <c r="O48" s="2">
        <v>2</v>
      </c>
      <c r="P48" s="2" t="s">
        <v>13</v>
      </c>
      <c r="Q48" s="2" t="s">
        <v>360</v>
      </c>
      <c r="R48" s="2">
        <v>1</v>
      </c>
      <c r="S48" s="2">
        <v>1</v>
      </c>
      <c r="T48" s="2">
        <v>1</v>
      </c>
      <c r="U48" s="2" t="s">
        <v>358</v>
      </c>
      <c r="V48" s="2" t="s">
        <v>121</v>
      </c>
      <c r="W48" s="2" t="s">
        <v>13</v>
      </c>
      <c r="X48" s="6">
        <f>IF(H48&gt;0,IF(W48="No",D48+(H48*$B$3),D48+(H48*$B$4)),"")</f>
        <v>4500</v>
      </c>
      <c r="Y48" s="8">
        <f>IF(H48&gt;0,(H48-1)*$B$2,"")</f>
        <v>176</v>
      </c>
      <c r="Z48" s="10">
        <f>IF(H48&gt;0,X48/Y48,"")</f>
        <v>25.568181818181817</v>
      </c>
      <c r="AA48" s="8">
        <f>IF(H48&gt;2,(H48-2)*$B$2,"")</f>
        <v>160</v>
      </c>
      <c r="AB48" s="10">
        <f>IF(ISNUMBER(AA48),X48/AA48,"")</f>
        <v>28.125</v>
      </c>
    </row>
    <row r="49" spans="2:28" x14ac:dyDescent="0.3">
      <c r="B49" t="s">
        <v>329</v>
      </c>
      <c r="C49" t="s">
        <v>336</v>
      </c>
      <c r="D49" s="4">
        <v>1860</v>
      </c>
      <c r="E49" s="2" t="s">
        <v>129</v>
      </c>
      <c r="F49" s="2" t="s">
        <v>332</v>
      </c>
      <c r="G49" s="2" t="s">
        <v>16</v>
      </c>
      <c r="H49" s="2">
        <v>12</v>
      </c>
      <c r="I49" s="2">
        <v>0</v>
      </c>
      <c r="J49" t="s">
        <v>331</v>
      </c>
      <c r="K49" s="2" t="s">
        <v>264</v>
      </c>
      <c r="L49" s="2" t="s">
        <v>334</v>
      </c>
      <c r="M49" s="2" t="s">
        <v>16</v>
      </c>
      <c r="N49" s="2" t="s">
        <v>333</v>
      </c>
      <c r="O49" s="33" t="s">
        <v>343</v>
      </c>
      <c r="P49" s="2" t="s">
        <v>13</v>
      </c>
      <c r="Q49" s="2" t="s">
        <v>360</v>
      </c>
      <c r="R49" s="2">
        <v>1</v>
      </c>
      <c r="S49" s="2">
        <v>1</v>
      </c>
      <c r="T49" s="2">
        <v>1</v>
      </c>
      <c r="U49" s="2" t="s">
        <v>358</v>
      </c>
      <c r="V49" s="2" t="s">
        <v>121</v>
      </c>
      <c r="W49" s="2" t="s">
        <v>13</v>
      </c>
      <c r="X49" s="6">
        <f>IF(H49&gt;0,IF(W49="No",D49+(H49*$B$3),D49+(H49*$B$4)),"")</f>
        <v>4860</v>
      </c>
      <c r="Y49" s="8">
        <f>IF(H49&gt;0,(H49-1)*$B$2,"")</f>
        <v>176</v>
      </c>
      <c r="Z49" s="10">
        <f>IF(H49&gt;0,X49/Y49,"")</f>
        <v>27.613636363636363</v>
      </c>
      <c r="AA49" s="8">
        <f>IF(H49&gt;2,(H49-2)*$B$2,"")</f>
        <v>160</v>
      </c>
      <c r="AB49" s="10">
        <f>IF(ISNUMBER(AA49),X49/AA49,"")</f>
        <v>30.375</v>
      </c>
    </row>
    <row r="50" spans="2:28" x14ac:dyDescent="0.3">
      <c r="B50" t="s">
        <v>42</v>
      </c>
      <c r="C50" t="s">
        <v>106</v>
      </c>
      <c r="D50" s="4">
        <v>600</v>
      </c>
      <c r="E50" s="4" t="s">
        <v>129</v>
      </c>
      <c r="F50" s="4" t="s">
        <v>176</v>
      </c>
      <c r="G50" s="4" t="s">
        <v>16</v>
      </c>
      <c r="H50" s="2">
        <v>2</v>
      </c>
      <c r="I50" s="2">
        <v>0</v>
      </c>
      <c r="J50" t="s">
        <v>107</v>
      </c>
      <c r="K50" s="2" t="s">
        <v>68</v>
      </c>
      <c r="L50" s="2" t="s">
        <v>67</v>
      </c>
      <c r="M50" s="2" t="s">
        <v>13</v>
      </c>
      <c r="N50" s="2" t="s">
        <v>13</v>
      </c>
      <c r="O50" s="2" t="s">
        <v>13</v>
      </c>
      <c r="P50" s="2" t="s">
        <v>13</v>
      </c>
      <c r="Q50" s="2" t="s">
        <v>71</v>
      </c>
      <c r="R50" s="2">
        <v>0</v>
      </c>
      <c r="S50" s="2">
        <v>2</v>
      </c>
      <c r="T50" s="2" t="s">
        <v>13</v>
      </c>
      <c r="U50" s="2" t="s">
        <v>41</v>
      </c>
      <c r="V50" s="2">
        <v>8</v>
      </c>
      <c r="W50" s="2" t="s">
        <v>13</v>
      </c>
      <c r="X50" s="6">
        <f>IF(H50&gt;0,IF(W50="No",D50+(H50*$B$3),D50+(H50*$B$4)),"")</f>
        <v>1100</v>
      </c>
      <c r="Y50" s="8">
        <f>IF(H50&gt;0,(H50-1)*$B$2,"")</f>
        <v>16</v>
      </c>
      <c r="Z50" s="10">
        <f>IF(H50&gt;0,X50/Y50,"")</f>
        <v>68.75</v>
      </c>
      <c r="AA50" s="8" t="str">
        <f>IF(H50&gt;2,(H50-2)*$B$2,"")</f>
        <v/>
      </c>
      <c r="AB50" s="10" t="str">
        <f>IF(ISNUMBER(AA50),X50/AA50,"")</f>
        <v/>
      </c>
    </row>
    <row r="51" spans="2:28" x14ac:dyDescent="0.3">
      <c r="B51" t="s">
        <v>42</v>
      </c>
      <c r="C51" t="s">
        <v>103</v>
      </c>
      <c r="D51" s="4">
        <v>740</v>
      </c>
      <c r="E51" s="4" t="s">
        <v>129</v>
      </c>
      <c r="F51" s="4" t="s">
        <v>176</v>
      </c>
      <c r="G51" s="4" t="s">
        <v>16</v>
      </c>
      <c r="H51" s="2">
        <v>2</v>
      </c>
      <c r="I51" s="2">
        <v>0</v>
      </c>
      <c r="J51" t="s">
        <v>104</v>
      </c>
      <c r="K51" s="2" t="s">
        <v>260</v>
      </c>
      <c r="L51" s="2" t="s">
        <v>260</v>
      </c>
      <c r="M51" s="2" t="s">
        <v>13</v>
      </c>
      <c r="N51" s="2" t="s">
        <v>13</v>
      </c>
      <c r="O51" s="2" t="s">
        <v>105</v>
      </c>
      <c r="P51" s="2" t="s">
        <v>13</v>
      </c>
      <c r="Q51" s="2" t="s">
        <v>71</v>
      </c>
      <c r="R51" s="2">
        <v>0</v>
      </c>
      <c r="S51" s="2">
        <v>0</v>
      </c>
      <c r="T51" s="2">
        <v>1</v>
      </c>
      <c r="U51" s="2" t="s">
        <v>41</v>
      </c>
      <c r="V51" s="2">
        <v>2</v>
      </c>
      <c r="W51" s="2" t="s">
        <v>13</v>
      </c>
      <c r="X51" s="6">
        <f>IF(H51&gt;0,IF(W51="No",D51+(H51*$B$3),D51+(H51*$B$4)),"")</f>
        <v>1240</v>
      </c>
      <c r="Y51" s="8">
        <f>IF(H51&gt;0,(H51-1)*$B$2,"")</f>
        <v>16</v>
      </c>
      <c r="Z51" s="10">
        <f>IF(H51&gt;0,X51/Y51,"")</f>
        <v>77.5</v>
      </c>
      <c r="AA51" s="8" t="str">
        <f>IF(H51&gt;2,(H51-2)*$B$2,"")</f>
        <v/>
      </c>
      <c r="AB51" s="10" t="str">
        <f>IF(ISNUMBER(AA51),X51/AA51,"")</f>
        <v/>
      </c>
    </row>
    <row r="52" spans="2:28" x14ac:dyDescent="0.3">
      <c r="B52" t="s">
        <v>42</v>
      </c>
      <c r="C52" t="s">
        <v>74</v>
      </c>
      <c r="D52" s="4">
        <v>1850</v>
      </c>
      <c r="E52" s="4" t="s">
        <v>129</v>
      </c>
      <c r="F52" s="4" t="s">
        <v>177</v>
      </c>
      <c r="G52" s="4" t="s">
        <v>13</v>
      </c>
      <c r="H52" s="2">
        <v>12</v>
      </c>
      <c r="I52" s="2">
        <v>4</v>
      </c>
      <c r="J52" t="s">
        <v>75</v>
      </c>
      <c r="K52" s="2" t="s">
        <v>259</v>
      </c>
      <c r="L52" s="2" t="s">
        <v>267</v>
      </c>
      <c r="M52" s="2" t="s">
        <v>62</v>
      </c>
      <c r="N52" s="2" t="s">
        <v>314</v>
      </c>
      <c r="O52" s="2" t="s">
        <v>315</v>
      </c>
      <c r="P52" s="2" t="s">
        <v>13</v>
      </c>
      <c r="Q52" s="2" t="s">
        <v>13</v>
      </c>
      <c r="R52" s="2">
        <v>0</v>
      </c>
      <c r="S52" s="2">
        <v>2</v>
      </c>
      <c r="T52" s="4">
        <v>109</v>
      </c>
      <c r="U52" s="2" t="s">
        <v>378</v>
      </c>
      <c r="V52" s="2">
        <v>8</v>
      </c>
      <c r="W52" s="2" t="s">
        <v>13</v>
      </c>
      <c r="X52" s="6">
        <f>IF(H52&gt;0,IF(W52="No",D52+(H52*$B$3),D52+(H52*$B$4)),"")</f>
        <v>4850</v>
      </c>
      <c r="Y52" s="8">
        <f>IF(H52&gt;0,(H52-1)*$B$2,"")</f>
        <v>176</v>
      </c>
      <c r="Z52" s="10">
        <f>IF(H52&gt;0,X52/Y52,"")</f>
        <v>27.556818181818183</v>
      </c>
      <c r="AA52" s="8">
        <f>IF(H52&gt;2,(H52-2)*$B$2,"")</f>
        <v>160</v>
      </c>
      <c r="AB52" s="10">
        <f>IF(ISNUMBER(AA52),X52/AA52,"")</f>
        <v>30.3125</v>
      </c>
    </row>
    <row r="53" spans="2:28" x14ac:dyDescent="0.3">
      <c r="B53" t="s">
        <v>42</v>
      </c>
      <c r="C53" t="s">
        <v>101</v>
      </c>
      <c r="D53" s="4">
        <v>300</v>
      </c>
      <c r="E53" s="4" t="s">
        <v>129</v>
      </c>
      <c r="F53" s="4" t="s">
        <v>176</v>
      </c>
      <c r="G53" s="4" t="s">
        <v>16</v>
      </c>
      <c r="H53" s="2">
        <v>2</v>
      </c>
      <c r="I53" s="2">
        <v>0</v>
      </c>
      <c r="J53" t="s">
        <v>54</v>
      </c>
      <c r="K53" s="2" t="s">
        <v>269</v>
      </c>
      <c r="L53" s="2" t="s">
        <v>260</v>
      </c>
      <c r="M53" s="2" t="s">
        <v>13</v>
      </c>
      <c r="N53" s="2" t="s">
        <v>102</v>
      </c>
      <c r="O53" s="2" t="s">
        <v>32</v>
      </c>
      <c r="P53" s="2" t="s">
        <v>13</v>
      </c>
      <c r="Q53" s="2" t="s">
        <v>71</v>
      </c>
      <c r="R53" s="2">
        <v>1</v>
      </c>
      <c r="S53" s="2">
        <v>0</v>
      </c>
      <c r="T53" s="4">
        <v>109</v>
      </c>
      <c r="U53" s="2" t="s">
        <v>41</v>
      </c>
      <c r="V53" s="2">
        <v>8</v>
      </c>
      <c r="W53" s="2" t="s">
        <v>13</v>
      </c>
      <c r="X53" s="6">
        <f>IF(H53&gt;0,IF(W53="No",D53+(H53*$B$3),D53+(H53*$B$4)),"")</f>
        <v>800</v>
      </c>
      <c r="Y53" s="8">
        <f>IF(H53&gt;0,(H53-1)*$B$2,"")</f>
        <v>16</v>
      </c>
      <c r="Z53" s="10">
        <f>IF(H53&gt;0,X53/Y53,"")</f>
        <v>50</v>
      </c>
      <c r="AA53" s="8" t="str">
        <f>IF(H53&gt;2,(H53-2)*$B$2,"")</f>
        <v/>
      </c>
      <c r="AB53" s="10" t="str">
        <f>IF(ISNUMBER(AA53),X53/AA53,"")</f>
        <v/>
      </c>
    </row>
    <row r="54" spans="2:28" x14ac:dyDescent="0.3">
      <c r="B54" t="s">
        <v>42</v>
      </c>
      <c r="C54" t="s">
        <v>78</v>
      </c>
      <c r="D54" s="4">
        <v>510</v>
      </c>
      <c r="E54" s="4" t="s">
        <v>129</v>
      </c>
      <c r="F54" s="4" t="s">
        <v>176</v>
      </c>
      <c r="G54" s="4" t="s">
        <v>16</v>
      </c>
      <c r="H54" s="2">
        <v>2</v>
      </c>
      <c r="I54" s="2">
        <v>0</v>
      </c>
      <c r="J54" t="s">
        <v>77</v>
      </c>
      <c r="K54" s="2" t="s">
        <v>68</v>
      </c>
      <c r="L54" s="2" t="s">
        <v>67</v>
      </c>
      <c r="M54" s="2" t="s">
        <v>13</v>
      </c>
      <c r="N54" s="2" t="s">
        <v>13</v>
      </c>
      <c r="O54" s="2" t="s">
        <v>315</v>
      </c>
      <c r="P54" s="2" t="s">
        <v>13</v>
      </c>
      <c r="Q54" s="2" t="s">
        <v>72</v>
      </c>
      <c r="R54" s="2">
        <v>0</v>
      </c>
      <c r="S54" s="2">
        <v>2</v>
      </c>
      <c r="T54" s="2" t="s">
        <v>13</v>
      </c>
      <c r="U54" s="2" t="s">
        <v>41</v>
      </c>
      <c r="V54" s="2">
        <v>8</v>
      </c>
      <c r="W54" s="2" t="s">
        <v>13</v>
      </c>
      <c r="X54" s="6">
        <f>IF(H54&gt;0,IF(W54="No",D54+(H54*$B$3),D54+(H54*$B$4)),"")</f>
        <v>1010</v>
      </c>
      <c r="Y54" s="8">
        <f>IF(H54&gt;0,(H54-1)*$B$2,"")</f>
        <v>16</v>
      </c>
      <c r="Z54" s="10">
        <f>IF(H54&gt;0,X54/Y54,"")</f>
        <v>63.125</v>
      </c>
      <c r="AA54" s="8" t="str">
        <f>IF(H54&gt;2,(H54-2)*$B$2,"")</f>
        <v/>
      </c>
      <c r="AB54" s="10" t="str">
        <f>IF(ISNUMBER(AA54),X54/AA54,"")</f>
        <v/>
      </c>
    </row>
    <row r="55" spans="2:28" x14ac:dyDescent="0.3">
      <c r="B55" t="s">
        <v>42</v>
      </c>
      <c r="C55" t="s">
        <v>98</v>
      </c>
      <c r="D55" s="4">
        <v>370</v>
      </c>
      <c r="E55" s="4" t="s">
        <v>129</v>
      </c>
      <c r="F55" s="4" t="s">
        <v>176</v>
      </c>
      <c r="G55" s="4" t="s">
        <v>16</v>
      </c>
      <c r="H55" s="2">
        <v>2</v>
      </c>
      <c r="I55" s="2">
        <v>0</v>
      </c>
      <c r="J55" t="s">
        <v>97</v>
      </c>
      <c r="K55" s="2" t="s">
        <v>269</v>
      </c>
      <c r="L55" s="2" t="s">
        <v>258</v>
      </c>
      <c r="M55" s="2" t="s">
        <v>13</v>
      </c>
      <c r="N55" s="2" t="s">
        <v>316</v>
      </c>
      <c r="O55" s="2" t="s">
        <v>270</v>
      </c>
      <c r="P55" s="2" t="s">
        <v>13</v>
      </c>
      <c r="Q55" s="2" t="s">
        <v>73</v>
      </c>
      <c r="R55" s="2">
        <v>0</v>
      </c>
      <c r="S55" s="2">
        <v>1</v>
      </c>
      <c r="T55" s="2" t="s">
        <v>13</v>
      </c>
      <c r="U55" s="2" t="s">
        <v>41</v>
      </c>
      <c r="V55" s="2">
        <v>8</v>
      </c>
      <c r="W55" s="2" t="s">
        <v>13</v>
      </c>
      <c r="X55" s="6">
        <f>IF(H55&gt;0,IF(W55="No",D55+(H55*$B$3),D55+(H55*$B$4)),"")</f>
        <v>870</v>
      </c>
      <c r="Y55" s="8">
        <f>IF(H55&gt;0,(H55-1)*$B$2,"")</f>
        <v>16</v>
      </c>
      <c r="Z55" s="10">
        <f>IF(H55&gt;0,X55/Y55,"")</f>
        <v>54.375</v>
      </c>
      <c r="AA55" s="8" t="str">
        <f>IF(H55&gt;2,(H55-2)*$B$2,"")</f>
        <v/>
      </c>
      <c r="AB55" s="10" t="str">
        <f>IF(ISNUMBER(AA55),X55/AA55,"")</f>
        <v/>
      </c>
    </row>
    <row r="56" spans="2:28" x14ac:dyDescent="0.3">
      <c r="B56" t="s">
        <v>42</v>
      </c>
      <c r="C56" t="s">
        <v>66</v>
      </c>
      <c r="D56" s="4">
        <v>440</v>
      </c>
      <c r="E56" s="4" t="s">
        <v>129</v>
      </c>
      <c r="F56" s="4" t="s">
        <v>176</v>
      </c>
      <c r="G56" s="4" t="s">
        <v>16</v>
      </c>
      <c r="H56" s="2">
        <v>2</v>
      </c>
      <c r="I56" s="2">
        <v>0</v>
      </c>
      <c r="J56" t="s">
        <v>64</v>
      </c>
      <c r="K56" s="2" t="s">
        <v>68</v>
      </c>
      <c r="L56" s="2" t="s">
        <v>67</v>
      </c>
      <c r="M56" s="2" t="s">
        <v>13</v>
      </c>
      <c r="N56" s="2" t="s">
        <v>316</v>
      </c>
      <c r="O56" s="2" t="s">
        <v>270</v>
      </c>
      <c r="P56" s="2" t="s">
        <v>13</v>
      </c>
      <c r="Q56" s="2" t="s">
        <v>73</v>
      </c>
      <c r="R56" s="2">
        <v>0</v>
      </c>
      <c r="S56" s="2">
        <v>2</v>
      </c>
      <c r="T56" s="4">
        <v>109</v>
      </c>
      <c r="U56" s="2" t="s">
        <v>41</v>
      </c>
      <c r="V56" s="2">
        <v>8</v>
      </c>
      <c r="W56" s="2" t="s">
        <v>13</v>
      </c>
      <c r="X56" s="6">
        <f>IF(H56&gt;0,IF(W56="No",D56+(H56*$B$3),D56+(H56*$B$4)),"")</f>
        <v>940</v>
      </c>
      <c r="Y56" s="8">
        <f>IF(H56&gt;0,(H56-1)*$B$2,"")</f>
        <v>16</v>
      </c>
      <c r="Z56" s="10">
        <f>IF(H56&gt;0,X56/Y56,"")</f>
        <v>58.75</v>
      </c>
      <c r="AA56" s="8" t="str">
        <f>IF(H56&gt;2,(H56-2)*$B$2,"")</f>
        <v/>
      </c>
      <c r="AB56" s="10" t="str">
        <f>IF(ISNUMBER(AA56),X56/AA56,"")</f>
        <v/>
      </c>
    </row>
    <row r="57" spans="2:28" x14ac:dyDescent="0.3">
      <c r="B57" t="s">
        <v>42</v>
      </c>
      <c r="C57" t="s">
        <v>100</v>
      </c>
      <c r="D57" s="4">
        <v>450</v>
      </c>
      <c r="E57" s="4" t="s">
        <v>129</v>
      </c>
      <c r="F57" s="4" t="s">
        <v>176</v>
      </c>
      <c r="G57" s="4" t="s">
        <v>16</v>
      </c>
      <c r="H57" s="2">
        <v>3</v>
      </c>
      <c r="I57" s="2">
        <v>0</v>
      </c>
      <c r="J57" t="s">
        <v>64</v>
      </c>
      <c r="K57" s="2" t="s">
        <v>262</v>
      </c>
      <c r="L57" s="2" t="s">
        <v>258</v>
      </c>
      <c r="M57" s="2" t="s">
        <v>13</v>
      </c>
      <c r="N57" s="2" t="s">
        <v>13</v>
      </c>
      <c r="O57" s="2" t="s">
        <v>315</v>
      </c>
      <c r="P57" s="2" t="s">
        <v>13</v>
      </c>
      <c r="Q57" s="2" t="s">
        <v>72</v>
      </c>
      <c r="R57" s="2">
        <v>0</v>
      </c>
      <c r="S57" s="2">
        <v>1</v>
      </c>
      <c r="T57" s="2" t="s">
        <v>13</v>
      </c>
      <c r="U57" s="2" t="s">
        <v>41</v>
      </c>
      <c r="V57" s="2">
        <v>8</v>
      </c>
      <c r="W57" s="2" t="s">
        <v>13</v>
      </c>
      <c r="X57" s="6">
        <f>IF(H57&gt;0,IF(W57="No",D57+(H57*$B$3),D57+(H57*$B$4)),"")</f>
        <v>1200</v>
      </c>
      <c r="Y57" s="8">
        <f>IF(H57&gt;0,(H57-1)*$B$2,"")</f>
        <v>32</v>
      </c>
      <c r="Z57" s="10">
        <f>IF(H57&gt;0,X57/Y57,"")</f>
        <v>37.5</v>
      </c>
      <c r="AA57" s="8">
        <f>IF(H57&gt;2,(H57-2)*$B$2,"")</f>
        <v>16</v>
      </c>
      <c r="AB57" s="10">
        <f>IF(ISNUMBER(AA57),X57/AA57,"")</f>
        <v>75</v>
      </c>
    </row>
    <row r="58" spans="2:28" x14ac:dyDescent="0.3">
      <c r="B58" t="s">
        <v>42</v>
      </c>
      <c r="C58" t="s">
        <v>99</v>
      </c>
      <c r="D58" s="4">
        <v>490</v>
      </c>
      <c r="E58" s="4" t="s">
        <v>129</v>
      </c>
      <c r="F58" s="4" t="s">
        <v>176</v>
      </c>
      <c r="G58" s="4" t="s">
        <v>16</v>
      </c>
      <c r="H58" s="2">
        <v>3</v>
      </c>
      <c r="I58" s="2">
        <v>0</v>
      </c>
      <c r="J58" t="s">
        <v>64</v>
      </c>
      <c r="K58" s="2" t="s">
        <v>68</v>
      </c>
      <c r="L58" s="2" t="s">
        <v>67</v>
      </c>
      <c r="M58" s="2" t="s">
        <v>13</v>
      </c>
      <c r="N58" s="2" t="s">
        <v>13</v>
      </c>
      <c r="O58" s="2" t="s">
        <v>315</v>
      </c>
      <c r="P58" s="2" t="s">
        <v>13</v>
      </c>
      <c r="Q58" s="2" t="s">
        <v>72</v>
      </c>
      <c r="R58" s="2">
        <v>0</v>
      </c>
      <c r="S58" s="2">
        <v>1</v>
      </c>
      <c r="T58" s="2" t="s">
        <v>13</v>
      </c>
      <c r="U58" s="2" t="s">
        <v>41</v>
      </c>
      <c r="V58" s="2">
        <v>8</v>
      </c>
      <c r="W58" s="2" t="s">
        <v>13</v>
      </c>
      <c r="X58" s="6">
        <f>IF(H58&gt;0,IF(W58="No",D58+(H58*$B$3),D58+(H58*$B$4)),"")</f>
        <v>1240</v>
      </c>
      <c r="Y58" s="8">
        <f>IF(H58&gt;0,(H58-1)*$B$2,"")</f>
        <v>32</v>
      </c>
      <c r="Z58" s="10">
        <f>IF(H58&gt;0,X58/Y58,"")</f>
        <v>38.75</v>
      </c>
      <c r="AA58" s="8">
        <f>IF(H58&gt;2,(H58-2)*$B$2,"")</f>
        <v>16</v>
      </c>
      <c r="AB58" s="10">
        <f>IF(ISNUMBER(AA58),X58/AA58,"")</f>
        <v>77.5</v>
      </c>
    </row>
    <row r="59" spans="2:28" x14ac:dyDescent="0.3">
      <c r="B59" t="s">
        <v>42</v>
      </c>
      <c r="C59" t="s">
        <v>69</v>
      </c>
      <c r="D59" s="4">
        <v>590</v>
      </c>
      <c r="E59" s="4" t="s">
        <v>129</v>
      </c>
      <c r="F59" s="4" t="s">
        <v>176</v>
      </c>
      <c r="G59" s="4" t="s">
        <v>16</v>
      </c>
      <c r="H59" s="2">
        <v>4</v>
      </c>
      <c r="I59" s="2">
        <v>0</v>
      </c>
      <c r="J59" t="s">
        <v>70</v>
      </c>
      <c r="K59" s="2" t="s">
        <v>261</v>
      </c>
      <c r="L59" s="2" t="s">
        <v>260</v>
      </c>
      <c r="M59" s="2" t="s">
        <v>13</v>
      </c>
      <c r="N59" s="2" t="s">
        <v>327</v>
      </c>
      <c r="O59" s="2" t="s">
        <v>32</v>
      </c>
      <c r="P59" s="2" t="s">
        <v>13</v>
      </c>
      <c r="Q59" s="2" t="s">
        <v>71</v>
      </c>
      <c r="R59" s="2">
        <v>0</v>
      </c>
      <c r="S59" s="2">
        <v>2</v>
      </c>
      <c r="T59" s="4">
        <v>109</v>
      </c>
      <c r="U59" s="2" t="s">
        <v>41</v>
      </c>
      <c r="V59" s="2">
        <v>4</v>
      </c>
      <c r="W59" s="2" t="s">
        <v>13</v>
      </c>
      <c r="X59" s="6">
        <f>IF(H59&gt;0,IF(W59="No",D59+(H59*$B$3),D59+(H59*$B$4)),"")</f>
        <v>1590</v>
      </c>
      <c r="Y59" s="8">
        <f>IF(H59&gt;0,(H59-1)*$B$2,"")</f>
        <v>48</v>
      </c>
      <c r="Z59" s="10">
        <f>IF(H59&gt;0,X59/Y59,"")</f>
        <v>33.125</v>
      </c>
      <c r="AA59" s="8">
        <f>IF(H59&gt;2,(H59-2)*$B$2,"")</f>
        <v>32</v>
      </c>
      <c r="AB59" s="10">
        <f>IF(ISNUMBER(AA59),X59/AA59,"")</f>
        <v>49.6875</v>
      </c>
    </row>
    <row r="60" spans="2:28" x14ac:dyDescent="0.3">
      <c r="B60" t="s">
        <v>42</v>
      </c>
      <c r="C60" t="s">
        <v>76</v>
      </c>
      <c r="D60" s="4">
        <v>640</v>
      </c>
      <c r="E60" s="4" t="s">
        <v>129</v>
      </c>
      <c r="F60" s="4" t="s">
        <v>176</v>
      </c>
      <c r="G60" s="4" t="s">
        <v>16</v>
      </c>
      <c r="H60" s="2">
        <v>4</v>
      </c>
      <c r="I60" s="2">
        <v>0</v>
      </c>
      <c r="J60" t="s">
        <v>77</v>
      </c>
      <c r="K60" s="2" t="s">
        <v>68</v>
      </c>
      <c r="L60" s="2" t="s">
        <v>67</v>
      </c>
      <c r="M60" s="2" t="s">
        <v>13</v>
      </c>
      <c r="N60" s="2" t="s">
        <v>13</v>
      </c>
      <c r="O60" s="2" t="s">
        <v>315</v>
      </c>
      <c r="P60" s="2" t="s">
        <v>13</v>
      </c>
      <c r="Q60" s="2" t="s">
        <v>72</v>
      </c>
      <c r="R60" s="2">
        <v>0</v>
      </c>
      <c r="S60" s="2">
        <v>2</v>
      </c>
      <c r="T60" s="2" t="s">
        <v>13</v>
      </c>
      <c r="U60" s="2" t="s">
        <v>41</v>
      </c>
      <c r="V60" s="2">
        <v>8</v>
      </c>
      <c r="W60" s="2" t="s">
        <v>13</v>
      </c>
      <c r="X60" s="6">
        <f>IF(H60&gt;0,IF(W60="No",D60+(H60*$B$3),D60+(H60*$B$4)),"")</f>
        <v>1640</v>
      </c>
      <c r="Y60" s="8">
        <f>IF(H60&gt;0,(H60-1)*$B$2,"")</f>
        <v>48</v>
      </c>
      <c r="Z60" s="10">
        <f>IF(H60&gt;0,X60/Y60,"")</f>
        <v>34.166666666666664</v>
      </c>
      <c r="AA60" s="8">
        <f>IF(H60&gt;2,(H60-2)*$B$2,"")</f>
        <v>32</v>
      </c>
      <c r="AB60" s="10">
        <f>IF(ISNUMBER(AA60),X60/AA60,"")</f>
        <v>51.25</v>
      </c>
    </row>
    <row r="61" spans="2:28" x14ac:dyDescent="0.3">
      <c r="B61" t="s">
        <v>42</v>
      </c>
      <c r="C61" t="s">
        <v>96</v>
      </c>
      <c r="D61" s="4">
        <v>470</v>
      </c>
      <c r="E61" s="4" t="s">
        <v>129</v>
      </c>
      <c r="F61" s="4" t="s">
        <v>176</v>
      </c>
      <c r="G61" s="4" t="s">
        <v>16</v>
      </c>
      <c r="H61" s="2">
        <v>4</v>
      </c>
      <c r="I61" s="2">
        <v>0</v>
      </c>
      <c r="J61" t="s">
        <v>97</v>
      </c>
      <c r="K61" s="2" t="s">
        <v>269</v>
      </c>
      <c r="L61" s="2" t="s">
        <v>258</v>
      </c>
      <c r="M61" s="2" t="s">
        <v>13</v>
      </c>
      <c r="N61" s="2" t="s">
        <v>316</v>
      </c>
      <c r="O61" s="2" t="s">
        <v>270</v>
      </c>
      <c r="P61" s="2" t="s">
        <v>13</v>
      </c>
      <c r="Q61" s="2" t="s">
        <v>73</v>
      </c>
      <c r="R61" s="2">
        <v>0</v>
      </c>
      <c r="S61" s="2">
        <v>1</v>
      </c>
      <c r="T61" s="2" t="s">
        <v>13</v>
      </c>
      <c r="U61" s="2" t="s">
        <v>41</v>
      </c>
      <c r="V61" s="2">
        <v>8</v>
      </c>
      <c r="W61" s="2" t="s">
        <v>13</v>
      </c>
      <c r="X61" s="6">
        <f>IF(H61&gt;0,IF(W61="No",D61+(H61*$B$3),D61+(H61*$B$4)),"")</f>
        <v>1470</v>
      </c>
      <c r="Y61" s="8">
        <f>IF(H61&gt;0,(H61-1)*$B$2,"")</f>
        <v>48</v>
      </c>
      <c r="Z61" s="10">
        <f>IF(H61&gt;0,X61/Y61,"")</f>
        <v>30.625</v>
      </c>
      <c r="AA61" s="8">
        <f>IF(H61&gt;2,(H61-2)*$B$2,"")</f>
        <v>32</v>
      </c>
      <c r="AB61" s="10">
        <f>IF(ISNUMBER(AA61),X61/AA61,"")</f>
        <v>45.9375</v>
      </c>
    </row>
    <row r="62" spans="2:28" x14ac:dyDescent="0.3">
      <c r="B62" t="s">
        <v>42</v>
      </c>
      <c r="C62" t="s">
        <v>65</v>
      </c>
      <c r="D62" s="4">
        <v>550</v>
      </c>
      <c r="E62" s="4" t="s">
        <v>129</v>
      </c>
      <c r="F62" s="4" t="s">
        <v>176</v>
      </c>
      <c r="G62" s="4" t="s">
        <v>16</v>
      </c>
      <c r="H62" s="2">
        <v>4</v>
      </c>
      <c r="I62" s="2">
        <v>0</v>
      </c>
      <c r="J62" t="s">
        <v>64</v>
      </c>
      <c r="K62" s="2" t="s">
        <v>261</v>
      </c>
      <c r="L62" s="2" t="s">
        <v>258</v>
      </c>
      <c r="M62" s="2" t="s">
        <v>13</v>
      </c>
      <c r="N62" s="2" t="s">
        <v>316</v>
      </c>
      <c r="O62" s="2" t="s">
        <v>270</v>
      </c>
      <c r="P62" s="2" t="s">
        <v>13</v>
      </c>
      <c r="Q62" s="2" t="s">
        <v>73</v>
      </c>
      <c r="R62" s="2">
        <v>0</v>
      </c>
      <c r="S62" s="2">
        <v>2</v>
      </c>
      <c r="T62" s="4">
        <v>109</v>
      </c>
      <c r="U62" s="2" t="s">
        <v>41</v>
      </c>
      <c r="V62" s="2">
        <v>8</v>
      </c>
      <c r="W62" s="2" t="s">
        <v>13</v>
      </c>
      <c r="X62" s="6">
        <f>IF(H62&gt;0,IF(W62="No",D62+(H62*$B$3),D62+(H62*$B$4)),"")</f>
        <v>1550</v>
      </c>
      <c r="Y62" s="8">
        <f>IF(H62&gt;0,(H62-1)*$B$2,"")</f>
        <v>48</v>
      </c>
      <c r="Z62" s="10">
        <f>IF(H62&gt;0,X62/Y62,"")</f>
        <v>32.291666666666664</v>
      </c>
      <c r="AA62" s="8">
        <f>IF(H62&gt;2,(H62-2)*$B$2,"")</f>
        <v>32</v>
      </c>
      <c r="AB62" s="10">
        <f>IF(ISNUMBER(AA62),X62/AA62,"")</f>
        <v>48.4375</v>
      </c>
    </row>
    <row r="63" spans="2:28" x14ac:dyDescent="0.3">
      <c r="B63" t="s">
        <v>42</v>
      </c>
      <c r="C63" t="s">
        <v>94</v>
      </c>
      <c r="D63" s="4">
        <v>780</v>
      </c>
      <c r="E63" s="4" t="s">
        <v>129</v>
      </c>
      <c r="F63" s="4" t="s">
        <v>177</v>
      </c>
      <c r="G63" s="4" t="s">
        <v>13</v>
      </c>
      <c r="H63" s="2">
        <v>4</v>
      </c>
      <c r="I63" s="2">
        <v>0</v>
      </c>
      <c r="J63" t="s">
        <v>39</v>
      </c>
      <c r="K63" s="2" t="s">
        <v>259</v>
      </c>
      <c r="L63" s="2" t="s">
        <v>266</v>
      </c>
      <c r="M63" s="2" t="s">
        <v>62</v>
      </c>
      <c r="N63" s="2" t="s">
        <v>146</v>
      </c>
      <c r="O63" s="2" t="s">
        <v>270</v>
      </c>
      <c r="P63" s="2" t="s">
        <v>13</v>
      </c>
      <c r="Q63" s="2" t="s">
        <v>13</v>
      </c>
      <c r="R63" s="2">
        <v>0</v>
      </c>
      <c r="S63" s="2">
        <v>2</v>
      </c>
      <c r="T63" s="4">
        <v>109</v>
      </c>
      <c r="U63" s="2" t="s">
        <v>378</v>
      </c>
      <c r="V63" s="2">
        <v>2</v>
      </c>
      <c r="W63" s="2" t="s">
        <v>13</v>
      </c>
      <c r="X63" s="6">
        <f>IF(H63&gt;0,IF(W63="No",D63+(H63*$B$3),D63+(H63*$B$4)),"")</f>
        <v>1780</v>
      </c>
      <c r="Y63" s="8">
        <f>IF(H63&gt;0,(H63-1)*$B$2,"")</f>
        <v>48</v>
      </c>
      <c r="Z63" s="10">
        <f>IF(H63&gt;0,X63/Y63,"")</f>
        <v>37.083333333333336</v>
      </c>
      <c r="AA63" s="8">
        <f>IF(H63&gt;2,(H63-2)*$B$2,"")</f>
        <v>32</v>
      </c>
      <c r="AB63" s="10">
        <f>IF(ISNUMBER(AA63),X63/AA63,"")</f>
        <v>55.625</v>
      </c>
    </row>
    <row r="64" spans="2:28" x14ac:dyDescent="0.3">
      <c r="B64" t="s">
        <v>42</v>
      </c>
      <c r="C64" t="s">
        <v>63</v>
      </c>
      <c r="D64" s="4">
        <v>700</v>
      </c>
      <c r="E64" s="4" t="s">
        <v>129</v>
      </c>
      <c r="F64" s="4" t="s">
        <v>176</v>
      </c>
      <c r="G64" s="4" t="s">
        <v>13</v>
      </c>
      <c r="H64" s="2">
        <v>6</v>
      </c>
      <c r="I64" s="2">
        <v>0</v>
      </c>
      <c r="J64" t="s">
        <v>64</v>
      </c>
      <c r="K64" s="2" t="s">
        <v>261</v>
      </c>
      <c r="L64" s="2" t="s">
        <v>258</v>
      </c>
      <c r="M64" s="2" t="s">
        <v>13</v>
      </c>
      <c r="N64" s="2" t="s">
        <v>316</v>
      </c>
      <c r="O64" s="2" t="s">
        <v>270</v>
      </c>
      <c r="P64" s="2" t="s">
        <v>13</v>
      </c>
      <c r="Q64" s="2" t="s">
        <v>73</v>
      </c>
      <c r="R64" s="2">
        <v>0</v>
      </c>
      <c r="S64" s="2">
        <v>2</v>
      </c>
      <c r="T64" s="4">
        <v>109</v>
      </c>
      <c r="U64" s="2" t="s">
        <v>41</v>
      </c>
      <c r="V64" s="2">
        <v>8</v>
      </c>
      <c r="W64" s="2" t="s">
        <v>13</v>
      </c>
      <c r="X64" s="6">
        <f>IF(H64&gt;0,IF(W64="No",D64+(H64*$B$3),D64+(H64*$B$4)),"")</f>
        <v>2200</v>
      </c>
      <c r="Y64" s="8">
        <f>IF(H64&gt;0,(H64-1)*$B$2,"")</f>
        <v>80</v>
      </c>
      <c r="Z64" s="10">
        <f>IF(H64&gt;0,X64/Y64,"")</f>
        <v>27.5</v>
      </c>
      <c r="AA64" s="8">
        <f>IF(H64&gt;2,(H64-2)*$B$2,"")</f>
        <v>64</v>
      </c>
      <c r="AB64" s="10">
        <f>IF(ISNUMBER(AA64),X64/AA64,"")</f>
        <v>34.375</v>
      </c>
    </row>
    <row r="65" spans="2:28" x14ac:dyDescent="0.3">
      <c r="B65" t="s">
        <v>42</v>
      </c>
      <c r="C65" t="s">
        <v>95</v>
      </c>
      <c r="D65" s="4">
        <v>900</v>
      </c>
      <c r="E65" s="4" t="s">
        <v>129</v>
      </c>
      <c r="F65" s="4" t="s">
        <v>177</v>
      </c>
      <c r="G65" s="4" t="s">
        <v>13</v>
      </c>
      <c r="H65" s="2">
        <v>6</v>
      </c>
      <c r="I65" s="2">
        <v>0</v>
      </c>
      <c r="J65" t="s">
        <v>39</v>
      </c>
      <c r="K65" s="2" t="s">
        <v>259</v>
      </c>
      <c r="L65" s="2" t="s">
        <v>266</v>
      </c>
      <c r="M65" s="2" t="s">
        <v>62</v>
      </c>
      <c r="N65" s="2" t="s">
        <v>146</v>
      </c>
      <c r="O65" s="2" t="s">
        <v>270</v>
      </c>
      <c r="P65" s="2" t="s">
        <v>13</v>
      </c>
      <c r="Q65" s="2" t="s">
        <v>13</v>
      </c>
      <c r="R65" s="2">
        <v>0</v>
      </c>
      <c r="S65" s="2">
        <v>2</v>
      </c>
      <c r="T65" s="4">
        <v>109</v>
      </c>
      <c r="U65" s="2" t="s">
        <v>378</v>
      </c>
      <c r="V65" s="2">
        <v>2</v>
      </c>
      <c r="W65" s="2" t="s">
        <v>13</v>
      </c>
      <c r="X65" s="6">
        <f>IF(H65&gt;0,IF(W65="No",D65+(H65*$B$3),D65+(H65*$B$4)),"")</f>
        <v>2400</v>
      </c>
      <c r="Y65" s="8">
        <f>IF(H65&gt;0,(H65-1)*$B$2,"")</f>
        <v>80</v>
      </c>
      <c r="Z65" s="10">
        <f>IF(H65&gt;0,X65/Y65,"")</f>
        <v>30</v>
      </c>
      <c r="AA65" s="8">
        <f>IF(H65&gt;2,(H65-2)*$B$2,"")</f>
        <v>64</v>
      </c>
      <c r="AB65" s="10">
        <f>IF(ISNUMBER(AA65),X65/AA65,"")</f>
        <v>37.5</v>
      </c>
    </row>
    <row r="66" spans="2:28" x14ac:dyDescent="0.3">
      <c r="B66" t="s">
        <v>42</v>
      </c>
      <c r="C66" t="s">
        <v>111</v>
      </c>
      <c r="D66" s="4">
        <v>1400</v>
      </c>
      <c r="E66" s="4" t="s">
        <v>129</v>
      </c>
      <c r="F66" s="4" t="s">
        <v>177</v>
      </c>
      <c r="G66" s="4" t="s">
        <v>13</v>
      </c>
      <c r="H66" s="2">
        <v>6</v>
      </c>
      <c r="I66" s="2">
        <v>2</v>
      </c>
      <c r="J66" t="s">
        <v>75</v>
      </c>
      <c r="K66" s="2" t="s">
        <v>259</v>
      </c>
      <c r="L66" s="2" t="s">
        <v>267</v>
      </c>
      <c r="M66" s="2" t="s">
        <v>62</v>
      </c>
      <c r="N66" s="2" t="s">
        <v>314</v>
      </c>
      <c r="O66" s="2" t="s">
        <v>146</v>
      </c>
      <c r="P66" s="2" t="s">
        <v>13</v>
      </c>
      <c r="Q66" s="2" t="s">
        <v>13</v>
      </c>
      <c r="R66" s="2">
        <v>0</v>
      </c>
      <c r="S66" s="2">
        <v>2</v>
      </c>
      <c r="T66" s="2">
        <v>1</v>
      </c>
      <c r="U66" s="2" t="s">
        <v>378</v>
      </c>
      <c r="V66" s="2">
        <v>8</v>
      </c>
      <c r="W66" s="2" t="s">
        <v>13</v>
      </c>
      <c r="X66" s="6">
        <f>IF(H66&gt;0,IF(W66="No",D66+(H66*$B$3),D66+(H66*$B$4)),"")</f>
        <v>2900</v>
      </c>
      <c r="Y66" s="8">
        <f>IF(H66&gt;0,(H66-1)*$B$2,"")</f>
        <v>80</v>
      </c>
      <c r="Z66" s="10">
        <f>IF(H66&gt;0,X66/Y66,"")</f>
        <v>36.25</v>
      </c>
      <c r="AA66" s="8">
        <f>IF(H66&gt;2,(H66-2)*$B$2,"")</f>
        <v>64</v>
      </c>
      <c r="AB66" s="10">
        <f>IF(ISNUMBER(AA66),X66/AA66,"")</f>
        <v>45.3125</v>
      </c>
    </row>
    <row r="67" spans="2:28" x14ac:dyDescent="0.3">
      <c r="B67" t="s">
        <v>42</v>
      </c>
      <c r="C67" t="s">
        <v>93</v>
      </c>
      <c r="D67" s="4">
        <v>1050</v>
      </c>
      <c r="E67" s="4" t="s">
        <v>129</v>
      </c>
      <c r="F67" s="4" t="s">
        <v>177</v>
      </c>
      <c r="G67" s="4" t="s">
        <v>13</v>
      </c>
      <c r="H67" s="2">
        <v>8</v>
      </c>
      <c r="I67" s="2">
        <v>0</v>
      </c>
      <c r="J67" t="s">
        <v>39</v>
      </c>
      <c r="K67" s="2" t="s">
        <v>259</v>
      </c>
      <c r="L67" s="2" t="s">
        <v>266</v>
      </c>
      <c r="M67" s="2" t="s">
        <v>62</v>
      </c>
      <c r="N67" s="2" t="s">
        <v>146</v>
      </c>
      <c r="O67" s="2" t="s">
        <v>270</v>
      </c>
      <c r="P67" s="2" t="s">
        <v>13</v>
      </c>
      <c r="Q67" s="2" t="s">
        <v>13</v>
      </c>
      <c r="R67" s="2">
        <v>0</v>
      </c>
      <c r="S67" s="2">
        <v>2</v>
      </c>
      <c r="T67" s="4">
        <v>109</v>
      </c>
      <c r="U67" s="2" t="s">
        <v>378</v>
      </c>
      <c r="V67" s="2">
        <v>2</v>
      </c>
      <c r="W67" s="2" t="s">
        <v>13</v>
      </c>
      <c r="X67" s="6">
        <f>IF(H67&gt;0,IF(W67="No",D67+(H67*$B$3),D67+(H67*$B$4)),"")</f>
        <v>3050</v>
      </c>
      <c r="Y67" s="8">
        <f>IF(H67&gt;0,(H67-1)*$B$2,"")</f>
        <v>112</v>
      </c>
      <c r="Z67" s="10">
        <f>IF(H67&gt;0,X67/Y67,"")</f>
        <v>27.232142857142858</v>
      </c>
      <c r="AA67" s="8">
        <f>IF(H67&gt;2,(H67-2)*$B$2,"")</f>
        <v>96</v>
      </c>
      <c r="AB67" s="10">
        <f>IF(ISNUMBER(AA67),X67/AA67,"")</f>
        <v>31.770833333333332</v>
      </c>
    </row>
    <row r="68" spans="2:28" x14ac:dyDescent="0.3">
      <c r="B68" t="s">
        <v>42</v>
      </c>
      <c r="C68" t="s">
        <v>51</v>
      </c>
      <c r="D68" s="4">
        <v>1270</v>
      </c>
      <c r="E68" s="4" t="s">
        <v>128</v>
      </c>
      <c r="F68" s="4" t="s">
        <v>177</v>
      </c>
      <c r="G68" s="4" t="s">
        <v>13</v>
      </c>
      <c r="H68" s="2">
        <v>4</v>
      </c>
      <c r="I68" s="2">
        <v>2</v>
      </c>
      <c r="J68" t="s">
        <v>52</v>
      </c>
      <c r="K68" s="2" t="s">
        <v>260</v>
      </c>
      <c r="L68" s="2" t="s">
        <v>267</v>
      </c>
      <c r="M68" s="2" t="s">
        <v>16</v>
      </c>
      <c r="N68" s="2" t="s">
        <v>317</v>
      </c>
      <c r="O68" s="2" t="s">
        <v>146</v>
      </c>
      <c r="P68" s="2" t="s">
        <v>13</v>
      </c>
      <c r="Q68" s="2" t="s">
        <v>13</v>
      </c>
      <c r="R68" s="2">
        <v>0</v>
      </c>
      <c r="S68" s="2">
        <v>4</v>
      </c>
      <c r="T68" s="4">
        <v>109</v>
      </c>
      <c r="U68" s="2" t="s">
        <v>378</v>
      </c>
      <c r="V68" s="2">
        <v>2</v>
      </c>
      <c r="W68" s="2" t="s">
        <v>13</v>
      </c>
      <c r="X68" s="6">
        <f>IF(H68&gt;0,IF(W68="No",D68+(H68*$B$3),D68+(H68*$B$4)),"")</f>
        <v>2270</v>
      </c>
      <c r="Y68" s="8">
        <f>IF(H68&gt;0,(H68-1)*$B$2,"")</f>
        <v>48</v>
      </c>
      <c r="Z68" s="10">
        <f>IF(H68&gt;0,X68/Y68,"")</f>
        <v>47.291666666666664</v>
      </c>
      <c r="AA68" s="8">
        <f>IF(H68&gt;2,(H68-2)*$B$2,"")</f>
        <v>32</v>
      </c>
      <c r="AB68" s="10">
        <f>IF(ISNUMBER(AA68),X68/AA68,"")</f>
        <v>70.9375</v>
      </c>
    </row>
    <row r="69" spans="2:28" x14ac:dyDescent="0.3">
      <c r="B69" t="s">
        <v>42</v>
      </c>
      <c r="C69" t="s">
        <v>288</v>
      </c>
      <c r="D69" s="4">
        <v>930</v>
      </c>
      <c r="E69" s="4" t="s">
        <v>128</v>
      </c>
      <c r="F69" s="4" t="s">
        <v>290</v>
      </c>
      <c r="G69" s="4" t="s">
        <v>13</v>
      </c>
      <c r="H69" s="2">
        <v>4</v>
      </c>
      <c r="I69" s="2">
        <v>0</v>
      </c>
      <c r="J69" t="s">
        <v>289</v>
      </c>
      <c r="K69" s="2" t="s">
        <v>259</v>
      </c>
      <c r="L69" s="2" t="s">
        <v>275</v>
      </c>
      <c r="M69" s="2" t="s">
        <v>13</v>
      </c>
      <c r="N69" s="2" t="s">
        <v>13</v>
      </c>
      <c r="O69" s="2" t="s">
        <v>328</v>
      </c>
      <c r="P69" s="2" t="s">
        <v>13</v>
      </c>
      <c r="Q69" s="2" t="s">
        <v>13</v>
      </c>
      <c r="R69" s="2">
        <v>0</v>
      </c>
      <c r="S69" s="2">
        <v>2</v>
      </c>
      <c r="T69" s="4" t="s">
        <v>13</v>
      </c>
      <c r="U69" s="2" t="s">
        <v>13</v>
      </c>
      <c r="V69" s="2">
        <v>2</v>
      </c>
      <c r="W69" s="2" t="s">
        <v>13</v>
      </c>
      <c r="X69" s="6">
        <f>IF(H69&gt;0,IF(W69="No",D69+(H69*$B$3),D69+(H69*$B$4)),"")</f>
        <v>1930</v>
      </c>
      <c r="Y69" s="8">
        <f>IF(H69&gt;0,(H69-1)*$B$2,"")</f>
        <v>48</v>
      </c>
      <c r="Z69" s="10">
        <f>IF(H69&gt;0,X69/Y69,"")</f>
        <v>40.208333333333336</v>
      </c>
      <c r="AA69" s="8">
        <f>IF(H69&gt;2,(H69-2)*$B$2,"")</f>
        <v>32</v>
      </c>
      <c r="AB69" s="10">
        <f>IF(ISNUMBER(AA69),X69/AA69,"")</f>
        <v>60.3125</v>
      </c>
    </row>
    <row r="70" spans="2:28" x14ac:dyDescent="0.3">
      <c r="B70" t="s">
        <v>42</v>
      </c>
      <c r="C70" t="s">
        <v>47</v>
      </c>
      <c r="D70" s="4">
        <v>1700</v>
      </c>
      <c r="E70" s="4" t="s">
        <v>128</v>
      </c>
      <c r="F70" s="4" t="s">
        <v>177</v>
      </c>
      <c r="G70" s="4" t="s">
        <v>13</v>
      </c>
      <c r="H70" s="2">
        <v>5</v>
      </c>
      <c r="I70" s="2">
        <v>2</v>
      </c>
      <c r="J70" t="s">
        <v>49</v>
      </c>
      <c r="K70" s="2" t="s">
        <v>258</v>
      </c>
      <c r="L70" s="2" t="s">
        <v>267</v>
      </c>
      <c r="M70" s="2" t="s">
        <v>16</v>
      </c>
      <c r="N70" s="2" t="s">
        <v>317</v>
      </c>
      <c r="O70" s="2" t="s">
        <v>146</v>
      </c>
      <c r="P70" s="2" t="s">
        <v>13</v>
      </c>
      <c r="Q70" s="2" t="s">
        <v>13</v>
      </c>
      <c r="R70" s="2">
        <v>0</v>
      </c>
      <c r="S70" s="2">
        <v>4</v>
      </c>
      <c r="T70" s="4">
        <v>109</v>
      </c>
      <c r="U70" s="2" t="s">
        <v>378</v>
      </c>
      <c r="V70" s="2">
        <v>2</v>
      </c>
      <c r="W70" s="2" t="s">
        <v>13</v>
      </c>
      <c r="X70" s="6">
        <f>IF(H70&gt;0,IF(W70="No",D70+(H70*$B$3),D70+(H70*$B$4)),"")</f>
        <v>2950</v>
      </c>
      <c r="Y70" s="8">
        <f>IF(H70&gt;0,(H70-1)*$B$2,"")</f>
        <v>64</v>
      </c>
      <c r="Z70" s="10">
        <f>IF(H70&gt;0,X70/Y70,"")</f>
        <v>46.09375</v>
      </c>
      <c r="AA70" s="8">
        <f>IF(H70&gt;2,(H70-2)*$B$2,"")</f>
        <v>48</v>
      </c>
      <c r="AB70" s="10">
        <f>IF(ISNUMBER(AA70),X70/AA70,"")</f>
        <v>61.458333333333336</v>
      </c>
    </row>
    <row r="71" spans="2:28" x14ac:dyDescent="0.3">
      <c r="B71" t="s">
        <v>42</v>
      </c>
      <c r="C71" t="s">
        <v>61</v>
      </c>
      <c r="D71" s="4">
        <v>986</v>
      </c>
      <c r="E71" s="4" t="s">
        <v>129</v>
      </c>
      <c r="F71" s="4" t="s">
        <v>177</v>
      </c>
      <c r="G71" s="4" t="s">
        <v>13</v>
      </c>
      <c r="H71" s="2">
        <v>5</v>
      </c>
      <c r="I71" s="2">
        <v>4</v>
      </c>
      <c r="J71" t="s">
        <v>39</v>
      </c>
      <c r="K71" s="2" t="s">
        <v>259</v>
      </c>
      <c r="L71" s="2" t="s">
        <v>266</v>
      </c>
      <c r="M71" s="2" t="s">
        <v>62</v>
      </c>
      <c r="N71" s="2" t="s">
        <v>13</v>
      </c>
      <c r="O71" s="2" t="s">
        <v>352</v>
      </c>
      <c r="P71" s="2" t="s">
        <v>13</v>
      </c>
      <c r="Q71" s="2" t="s">
        <v>13</v>
      </c>
      <c r="R71" s="2">
        <v>0</v>
      </c>
      <c r="S71" s="2">
        <v>2</v>
      </c>
      <c r="T71" s="2">
        <v>1</v>
      </c>
      <c r="U71" s="2" t="s">
        <v>13</v>
      </c>
      <c r="V71" s="2">
        <v>2</v>
      </c>
      <c r="W71" s="2" t="s">
        <v>13</v>
      </c>
      <c r="X71" s="6">
        <f>IF(H71&gt;0,IF(W71="No",D71+(H71*$B$3),D71+(H71*$B$4)),"")</f>
        <v>2236</v>
      </c>
      <c r="Y71" s="8">
        <f>IF(H71&gt;0,(H71-1)*$B$2,"")</f>
        <v>64</v>
      </c>
      <c r="Z71" s="10">
        <f>IF(H71&gt;0,X71/Y71,"")</f>
        <v>34.9375</v>
      </c>
      <c r="AA71" s="8">
        <f>IF(H71&gt;2,(H71-2)*$B$2,"")</f>
        <v>48</v>
      </c>
      <c r="AB71" s="10">
        <f>IF(ISNUMBER(AA71),X71/AA71,"")</f>
        <v>46.583333333333336</v>
      </c>
    </row>
    <row r="72" spans="2:28" x14ac:dyDescent="0.3">
      <c r="B72" t="s">
        <v>42</v>
      </c>
      <c r="C72" t="s">
        <v>59</v>
      </c>
      <c r="D72" s="4">
        <v>1500</v>
      </c>
      <c r="E72" s="4" t="s">
        <v>129</v>
      </c>
      <c r="F72" s="4" t="s">
        <v>177</v>
      </c>
      <c r="G72" s="4" t="s">
        <v>16</v>
      </c>
      <c r="H72" s="2">
        <v>4</v>
      </c>
      <c r="I72" s="2">
        <v>0</v>
      </c>
      <c r="J72" t="s">
        <v>58</v>
      </c>
      <c r="K72" s="2" t="s">
        <v>261</v>
      </c>
      <c r="L72" s="2" t="s">
        <v>266</v>
      </c>
      <c r="M72" s="2" t="s">
        <v>13</v>
      </c>
      <c r="N72" s="2" t="s">
        <v>318</v>
      </c>
      <c r="O72" s="2" t="s">
        <v>315</v>
      </c>
      <c r="P72" s="2" t="s">
        <v>55</v>
      </c>
      <c r="Q72" s="2" t="s">
        <v>72</v>
      </c>
      <c r="R72" s="2">
        <v>2</v>
      </c>
      <c r="S72" s="2">
        <v>0</v>
      </c>
      <c r="T72" s="2">
        <v>1</v>
      </c>
      <c r="U72" s="2" t="s">
        <v>41</v>
      </c>
      <c r="V72" s="2">
        <v>4</v>
      </c>
      <c r="W72" s="2" t="s">
        <v>13</v>
      </c>
      <c r="X72" s="6">
        <f>IF(H72&gt;0,IF(W72="No",D72+(H72*$B$3),D72+(H72*$B$4)),"")</f>
        <v>2500</v>
      </c>
      <c r="Y72" s="8">
        <f>IF(H72&gt;0,(H72-1)*$B$2,"")</f>
        <v>48</v>
      </c>
      <c r="Z72" s="10">
        <f>IF(H72&gt;0,X72/Y72,"")</f>
        <v>52.083333333333336</v>
      </c>
      <c r="AA72" s="8">
        <f>IF(H72&gt;2,(H72-2)*$B$2,"")</f>
        <v>32</v>
      </c>
      <c r="AB72" s="10">
        <f>IF(ISNUMBER(AA72),X72/AA72,"")</f>
        <v>78.125</v>
      </c>
    </row>
    <row r="73" spans="2:28" x14ac:dyDescent="0.3">
      <c r="B73" t="s">
        <v>42</v>
      </c>
      <c r="C73" t="s">
        <v>57</v>
      </c>
      <c r="D73" s="4">
        <v>1760</v>
      </c>
      <c r="E73" s="4" t="s">
        <v>129</v>
      </c>
      <c r="F73" s="4" t="s">
        <v>177</v>
      </c>
      <c r="G73" s="4" t="s">
        <v>16</v>
      </c>
      <c r="H73" s="2">
        <v>6</v>
      </c>
      <c r="I73" s="2">
        <v>0</v>
      </c>
      <c r="J73" t="s">
        <v>58</v>
      </c>
      <c r="K73" s="2" t="s">
        <v>260</v>
      </c>
      <c r="L73" s="2" t="s">
        <v>266</v>
      </c>
      <c r="M73" s="2" t="s">
        <v>13</v>
      </c>
      <c r="N73" s="2" t="s">
        <v>318</v>
      </c>
      <c r="O73" s="2" t="s">
        <v>315</v>
      </c>
      <c r="P73" s="2" t="s">
        <v>55</v>
      </c>
      <c r="Q73" s="2" t="s">
        <v>72</v>
      </c>
      <c r="R73" s="2">
        <v>2</v>
      </c>
      <c r="S73" s="2">
        <v>0</v>
      </c>
      <c r="T73" s="2">
        <v>1</v>
      </c>
      <c r="U73" s="2" t="s">
        <v>41</v>
      </c>
      <c r="V73" s="2">
        <v>4</v>
      </c>
      <c r="W73" s="2" t="s">
        <v>13</v>
      </c>
      <c r="X73" s="6">
        <f>IF(H73&gt;0,IF(W73="No",D73+(H73*$B$3),D73+(H73*$B$4)),"")</f>
        <v>3260</v>
      </c>
      <c r="Y73" s="8">
        <f>IF(H73&gt;0,(H73-1)*$B$2,"")</f>
        <v>80</v>
      </c>
      <c r="Z73" s="10">
        <f>IF(H73&gt;0,X73/Y73,"")</f>
        <v>40.75</v>
      </c>
      <c r="AA73" s="8">
        <f>IF(H73&gt;2,(H73-2)*$B$2,"")</f>
        <v>64</v>
      </c>
      <c r="AB73" s="10">
        <f>IF(ISNUMBER(AA73),X73/AA73,"")</f>
        <v>50.9375</v>
      </c>
    </row>
    <row r="74" spans="2:28" x14ac:dyDescent="0.3">
      <c r="B74" t="s">
        <v>42</v>
      </c>
      <c r="C74" t="s">
        <v>60</v>
      </c>
      <c r="D74" s="4">
        <v>1750</v>
      </c>
      <c r="E74" s="4" t="s">
        <v>129</v>
      </c>
      <c r="F74" s="4" t="s">
        <v>177</v>
      </c>
      <c r="G74" s="4" t="s">
        <v>16</v>
      </c>
      <c r="H74" s="2">
        <v>8</v>
      </c>
      <c r="I74" s="2">
        <v>0</v>
      </c>
      <c r="J74" t="s">
        <v>58</v>
      </c>
      <c r="K74" s="2" t="s">
        <v>258</v>
      </c>
      <c r="L74" s="2" t="s">
        <v>266</v>
      </c>
      <c r="M74" s="2" t="s">
        <v>13</v>
      </c>
      <c r="N74" s="2" t="s">
        <v>318</v>
      </c>
      <c r="O74" s="2" t="s">
        <v>315</v>
      </c>
      <c r="P74" s="2" t="s">
        <v>32</v>
      </c>
      <c r="Q74" s="2" t="s">
        <v>72</v>
      </c>
      <c r="R74" s="2">
        <v>2</v>
      </c>
      <c r="S74" s="2">
        <v>0</v>
      </c>
      <c r="T74" s="2">
        <v>1</v>
      </c>
      <c r="U74" s="2" t="s">
        <v>41</v>
      </c>
      <c r="V74" s="2">
        <v>4</v>
      </c>
      <c r="W74" s="2" t="s">
        <v>13</v>
      </c>
      <c r="X74" s="6">
        <f>IF(H74&gt;0,IF(W74="No",D74+(H74*$B$3),D74+(H74*$B$4)),"")</f>
        <v>3750</v>
      </c>
      <c r="Y74" s="8">
        <f>IF(H74&gt;0,(H74-1)*$B$2,"")</f>
        <v>112</v>
      </c>
      <c r="Z74" s="10">
        <f>IF(H74&gt;0,X74/Y74,"")</f>
        <v>33.482142857142854</v>
      </c>
      <c r="AA74" s="8">
        <f>IF(H74&gt;2,(H74-2)*$B$2,"")</f>
        <v>96</v>
      </c>
      <c r="AB74" s="10">
        <f>IF(ISNUMBER(AA74),X74/AA74,"")</f>
        <v>39.0625</v>
      </c>
    </row>
    <row r="75" spans="2:28" x14ac:dyDescent="0.3">
      <c r="B75" t="s">
        <v>42</v>
      </c>
      <c r="C75" t="s">
        <v>56</v>
      </c>
      <c r="D75" s="4">
        <v>2090</v>
      </c>
      <c r="E75" s="4" t="s">
        <v>129</v>
      </c>
      <c r="F75" s="4" t="s">
        <v>177</v>
      </c>
      <c r="G75" s="4" t="s">
        <v>16</v>
      </c>
      <c r="H75" s="2">
        <v>8</v>
      </c>
      <c r="I75" s="2">
        <v>0</v>
      </c>
      <c r="J75" t="s">
        <v>53</v>
      </c>
      <c r="K75" s="2" t="s">
        <v>258</v>
      </c>
      <c r="L75" s="2" t="s">
        <v>266</v>
      </c>
      <c r="M75" s="2" t="s">
        <v>13</v>
      </c>
      <c r="N75" s="2" t="s">
        <v>318</v>
      </c>
      <c r="O75" s="2" t="s">
        <v>315</v>
      </c>
      <c r="P75" s="2" t="s">
        <v>55</v>
      </c>
      <c r="Q75" s="2" t="s">
        <v>72</v>
      </c>
      <c r="R75" s="2">
        <v>2</v>
      </c>
      <c r="S75" s="2">
        <v>0</v>
      </c>
      <c r="T75" s="2">
        <v>1</v>
      </c>
      <c r="U75" s="2" t="s">
        <v>41</v>
      </c>
      <c r="V75" s="2">
        <v>4</v>
      </c>
      <c r="W75" s="2" t="s">
        <v>13</v>
      </c>
      <c r="X75" s="6">
        <f>IF(H75&gt;0,IF(W75="No",D75+(H75*$B$3),D75+(H75*$B$4)),"")</f>
        <v>4090</v>
      </c>
      <c r="Y75" s="8">
        <f>IF(H75&gt;0,(H75-1)*$B$2,"")</f>
        <v>112</v>
      </c>
      <c r="Z75" s="10">
        <f>IF(H75&gt;0,X75/Y75,"")</f>
        <v>36.517857142857146</v>
      </c>
      <c r="AA75" s="8">
        <f>IF(H75&gt;2,(H75-2)*$B$2,"")</f>
        <v>96</v>
      </c>
      <c r="AB75" s="10">
        <f>IF(ISNUMBER(AA75),X75/AA75,"")</f>
        <v>42.604166666666664</v>
      </c>
    </row>
    <row r="76" spans="2:28" x14ac:dyDescent="0.3">
      <c r="B76" t="s">
        <v>42</v>
      </c>
      <c r="C76" t="s">
        <v>46</v>
      </c>
      <c r="D76" s="4">
        <v>2750</v>
      </c>
      <c r="E76" s="4" t="s">
        <v>128</v>
      </c>
      <c r="F76" s="4" t="s">
        <v>177</v>
      </c>
      <c r="G76" s="4" t="s">
        <v>16</v>
      </c>
      <c r="H76" s="2">
        <v>8</v>
      </c>
      <c r="I76" s="2">
        <v>4</v>
      </c>
      <c r="J76" t="s">
        <v>114</v>
      </c>
      <c r="K76" s="2" t="s">
        <v>258</v>
      </c>
      <c r="L76" s="2" t="s">
        <v>267</v>
      </c>
      <c r="M76" s="2" t="s">
        <v>16</v>
      </c>
      <c r="N76" s="2" t="s">
        <v>319</v>
      </c>
      <c r="O76" s="2" t="s">
        <v>146</v>
      </c>
      <c r="P76" s="2" t="s">
        <v>32</v>
      </c>
      <c r="Q76" s="2" t="s">
        <v>72</v>
      </c>
      <c r="R76" s="2">
        <v>4</v>
      </c>
      <c r="S76" s="2">
        <v>0</v>
      </c>
      <c r="T76" s="2">
        <v>2</v>
      </c>
      <c r="U76" s="2" t="s">
        <v>41</v>
      </c>
      <c r="V76" s="2">
        <v>8</v>
      </c>
      <c r="W76" s="2" t="s">
        <v>13</v>
      </c>
      <c r="X76" s="6">
        <f>IF(H76&gt;0,IF(W76="No",D76+(H76*$B$3),D76+(H76*$B$4)),"")</f>
        <v>4750</v>
      </c>
      <c r="Y76" s="8">
        <f>IF(H76&gt;0,(H76-1)*$B$2,"")</f>
        <v>112</v>
      </c>
      <c r="Z76" s="10">
        <f>IF(H76&gt;0,X76/Y76,"")</f>
        <v>42.410714285714285</v>
      </c>
      <c r="AA76" s="8">
        <f>IF(H76&gt;2,(H76-2)*$B$2,"")</f>
        <v>96</v>
      </c>
      <c r="AB76" s="10">
        <f>IF(ISNUMBER(AA76),X76/AA76,"")</f>
        <v>49.479166666666664</v>
      </c>
    </row>
    <row r="77" spans="2:28" x14ac:dyDescent="0.3">
      <c r="B77" t="s">
        <v>42</v>
      </c>
      <c r="C77" t="s">
        <v>43</v>
      </c>
      <c r="D77" s="4">
        <v>3190</v>
      </c>
      <c r="E77" s="4" t="s">
        <v>128</v>
      </c>
      <c r="F77" s="4" t="s">
        <v>177</v>
      </c>
      <c r="G77" s="4" t="s">
        <v>16</v>
      </c>
      <c r="H77" s="2">
        <v>12</v>
      </c>
      <c r="I77" s="2">
        <v>4</v>
      </c>
      <c r="J77" t="s">
        <v>114</v>
      </c>
      <c r="K77" s="2" t="s">
        <v>44</v>
      </c>
      <c r="L77" s="2" t="s">
        <v>267</v>
      </c>
      <c r="M77" s="2" t="s">
        <v>16</v>
      </c>
      <c r="N77" s="2" t="s">
        <v>319</v>
      </c>
      <c r="O77" s="2" t="s">
        <v>146</v>
      </c>
      <c r="P77" s="2" t="s">
        <v>32</v>
      </c>
      <c r="Q77" s="2" t="s">
        <v>72</v>
      </c>
      <c r="R77" s="2">
        <v>4</v>
      </c>
      <c r="S77" s="2">
        <v>0</v>
      </c>
      <c r="T77" s="2">
        <v>2</v>
      </c>
      <c r="U77" s="2" t="s">
        <v>41</v>
      </c>
      <c r="V77" s="2">
        <v>8</v>
      </c>
      <c r="W77" s="2" t="s">
        <v>13</v>
      </c>
      <c r="X77" s="6">
        <f>IF(H77&gt;0,IF(W77="No",D77+(H77*$B$3),D77+(H77*$B$4)),"")</f>
        <v>6190</v>
      </c>
      <c r="Y77" s="8">
        <f>IF(H77&gt;0,(H77-1)*$B$2,"")</f>
        <v>176</v>
      </c>
      <c r="Z77" s="10">
        <f>IF(H77&gt;0,X77/Y77,"")</f>
        <v>35.170454545454547</v>
      </c>
      <c r="AA77" s="8">
        <f>IF(H77&gt;2,(H77-2)*$B$2,"")</f>
        <v>160</v>
      </c>
      <c r="AB77" s="10">
        <f>IF(ISNUMBER(AA77),X77/AA77,"")</f>
        <v>38.6875</v>
      </c>
    </row>
    <row r="78" spans="2:28" x14ac:dyDescent="0.3">
      <c r="B78" t="s">
        <v>42</v>
      </c>
      <c r="C78" t="s">
        <v>91</v>
      </c>
      <c r="D78" s="4">
        <v>1200</v>
      </c>
      <c r="E78" s="4" t="s">
        <v>129</v>
      </c>
      <c r="F78" s="4" t="s">
        <v>177</v>
      </c>
      <c r="G78" s="4" t="s">
        <v>16</v>
      </c>
      <c r="H78" s="2">
        <v>4</v>
      </c>
      <c r="I78" s="2">
        <v>0</v>
      </c>
      <c r="J78" t="s">
        <v>92</v>
      </c>
      <c r="K78" s="2" t="s">
        <v>259</v>
      </c>
      <c r="L78" s="2" t="s">
        <v>266</v>
      </c>
      <c r="M78" s="2" t="s">
        <v>13</v>
      </c>
      <c r="N78" s="2" t="s">
        <v>323</v>
      </c>
      <c r="O78" s="2" t="s">
        <v>315</v>
      </c>
      <c r="P78" s="2" t="s">
        <v>13</v>
      </c>
      <c r="Q78" s="2" t="s">
        <v>72</v>
      </c>
      <c r="R78" s="2">
        <v>0</v>
      </c>
      <c r="S78" s="2">
        <v>2</v>
      </c>
      <c r="T78" s="4">
        <v>109</v>
      </c>
      <c r="U78" s="2" t="s">
        <v>41</v>
      </c>
      <c r="V78" s="2">
        <v>2</v>
      </c>
      <c r="W78" s="2" t="s">
        <v>13</v>
      </c>
      <c r="X78" s="6">
        <f>IF(H78&gt;0,IF(W78="No",D78+(H78*$B$3),D78+(H78*$B$4)),"")</f>
        <v>2200</v>
      </c>
      <c r="Y78" s="8">
        <f>IF(H78&gt;0,(H78-1)*$B$2,"")</f>
        <v>48</v>
      </c>
      <c r="Z78" s="10">
        <f>IF(H78&gt;0,X78/Y78,"")</f>
        <v>45.833333333333336</v>
      </c>
      <c r="AA78" s="8">
        <f>IF(H78&gt;2,(H78-2)*$B$2,"")</f>
        <v>32</v>
      </c>
      <c r="AB78" s="10">
        <f>IF(ISNUMBER(AA78),X78/AA78,"")</f>
        <v>68.75</v>
      </c>
    </row>
    <row r="79" spans="2:28" x14ac:dyDescent="0.3">
      <c r="B79" t="s">
        <v>42</v>
      </c>
      <c r="C79" t="s">
        <v>89</v>
      </c>
      <c r="D79" s="4">
        <v>1700</v>
      </c>
      <c r="E79" s="4" t="s">
        <v>129</v>
      </c>
      <c r="F79" s="4" t="s">
        <v>177</v>
      </c>
      <c r="G79" s="4" t="s">
        <v>16</v>
      </c>
      <c r="H79" s="2">
        <v>6</v>
      </c>
      <c r="I79" s="2">
        <v>0</v>
      </c>
      <c r="J79" t="s">
        <v>277</v>
      </c>
      <c r="K79" s="2" t="s">
        <v>90</v>
      </c>
      <c r="L79" s="2" t="s">
        <v>266</v>
      </c>
      <c r="M79" s="2" t="s">
        <v>13</v>
      </c>
      <c r="N79" s="2" t="s">
        <v>324</v>
      </c>
      <c r="O79" s="2" t="s">
        <v>306</v>
      </c>
      <c r="P79" s="2" t="s">
        <v>13</v>
      </c>
      <c r="Q79" s="2" t="s">
        <v>72</v>
      </c>
      <c r="R79" s="2">
        <v>0</v>
      </c>
      <c r="S79" s="2">
        <v>2</v>
      </c>
      <c r="T79" s="4">
        <v>109</v>
      </c>
      <c r="U79" s="2" t="s">
        <v>41</v>
      </c>
      <c r="V79" s="2">
        <v>2</v>
      </c>
      <c r="W79" s="2" t="s">
        <v>13</v>
      </c>
      <c r="X79" s="6">
        <f>IF(H79&gt;0,IF(W79="No",D79+(H79*$B$3),D79+(H79*$B$4)),"")</f>
        <v>3200</v>
      </c>
      <c r="Y79" s="8">
        <f>IF(H79&gt;0,(H79-1)*$B$2,"")</f>
        <v>80</v>
      </c>
      <c r="Z79" s="10">
        <f>IF(H79&gt;0,X79/Y79,"")</f>
        <v>40</v>
      </c>
      <c r="AA79" s="8">
        <f>IF(H79&gt;2,(H79-2)*$B$2,"")</f>
        <v>64</v>
      </c>
      <c r="AB79" s="10">
        <f>IF(ISNUMBER(AA79),X79/AA79,"")</f>
        <v>50</v>
      </c>
    </row>
    <row r="80" spans="2:28" x14ac:dyDescent="0.3">
      <c r="B80" t="s">
        <v>42</v>
      </c>
      <c r="C80" t="s">
        <v>88</v>
      </c>
      <c r="D80" s="4">
        <v>2000</v>
      </c>
      <c r="E80" s="4" t="s">
        <v>129</v>
      </c>
      <c r="F80" s="4" t="s">
        <v>177</v>
      </c>
      <c r="G80" s="4" t="s">
        <v>16</v>
      </c>
      <c r="H80" s="2">
        <v>6</v>
      </c>
      <c r="I80" s="2">
        <v>0</v>
      </c>
      <c r="J80" t="s">
        <v>87</v>
      </c>
      <c r="K80" s="2" t="s">
        <v>44</v>
      </c>
      <c r="L80" s="2" t="s">
        <v>266</v>
      </c>
      <c r="M80" s="2" t="s">
        <v>13</v>
      </c>
      <c r="N80" s="2" t="s">
        <v>324</v>
      </c>
      <c r="O80" s="2" t="s">
        <v>306</v>
      </c>
      <c r="P80" s="2" t="s">
        <v>13</v>
      </c>
      <c r="Q80" s="2" t="s">
        <v>72</v>
      </c>
      <c r="R80" s="2">
        <v>0</v>
      </c>
      <c r="S80" s="2">
        <v>2</v>
      </c>
      <c r="T80" s="4">
        <v>109</v>
      </c>
      <c r="U80" s="2" t="s">
        <v>41</v>
      </c>
      <c r="V80" s="2">
        <v>2</v>
      </c>
      <c r="W80" s="2" t="s">
        <v>13</v>
      </c>
      <c r="X80" s="6">
        <f>IF(H80&gt;0,IF(W80="No",D80+(H80*$B$3),D80+(H80*$B$4)),"")</f>
        <v>3500</v>
      </c>
      <c r="Y80" s="8">
        <f>IF(H80&gt;0,(H80-1)*$B$2,"")</f>
        <v>80</v>
      </c>
      <c r="Z80" s="10">
        <f>IF(H80&gt;0,X80/Y80,"")</f>
        <v>43.75</v>
      </c>
      <c r="AA80" s="8">
        <f>IF(H80&gt;2,(H80-2)*$B$2,"")</f>
        <v>64</v>
      </c>
      <c r="AB80" s="10">
        <f>IF(ISNUMBER(AA80),X80/AA80,"")</f>
        <v>54.6875</v>
      </c>
    </row>
    <row r="81" spans="2:28" x14ac:dyDescent="0.3">
      <c r="B81" t="s">
        <v>42</v>
      </c>
      <c r="C81" t="s">
        <v>235</v>
      </c>
      <c r="D81" s="4">
        <v>2400</v>
      </c>
      <c r="E81" s="4" t="s">
        <v>129</v>
      </c>
      <c r="F81" s="4" t="s">
        <v>177</v>
      </c>
      <c r="G81" s="4" t="s">
        <v>16</v>
      </c>
      <c r="H81" s="2">
        <v>6</v>
      </c>
      <c r="I81" s="2">
        <v>0</v>
      </c>
      <c r="J81" t="s">
        <v>87</v>
      </c>
      <c r="K81" s="2" t="s">
        <v>44</v>
      </c>
      <c r="L81" s="2" t="s">
        <v>266</v>
      </c>
      <c r="M81" s="2" t="s">
        <v>13</v>
      </c>
      <c r="N81" s="2" t="s">
        <v>325</v>
      </c>
      <c r="O81" s="2" t="s">
        <v>306</v>
      </c>
      <c r="P81" s="2" t="s">
        <v>16</v>
      </c>
      <c r="Q81" s="2" t="s">
        <v>72</v>
      </c>
      <c r="R81" s="2">
        <v>0</v>
      </c>
      <c r="S81" s="2">
        <v>2</v>
      </c>
      <c r="T81" s="4">
        <v>109</v>
      </c>
      <c r="U81" s="2" t="s">
        <v>41</v>
      </c>
      <c r="V81" s="2">
        <v>2</v>
      </c>
      <c r="W81" s="2" t="s">
        <v>13</v>
      </c>
      <c r="X81" s="6">
        <f>IF(H81&gt;0,IF(W81="No",D81+(H81*$B$3),D81+(H81*$B$4)),"")</f>
        <v>3900</v>
      </c>
      <c r="Y81" s="8">
        <f>IF(H81&gt;0,(H81-1)*$B$2,"")</f>
        <v>80</v>
      </c>
      <c r="Z81" s="10">
        <f>IF(H81&gt;0,X81/Y81,"")</f>
        <v>48.75</v>
      </c>
      <c r="AA81" s="8">
        <f>IF(H81&gt;2,(H81-2)*$B$2,"")</f>
        <v>64</v>
      </c>
      <c r="AB81" s="10">
        <f>IF(ISNUMBER(AA81),X81/AA81,"")</f>
        <v>60.9375</v>
      </c>
    </row>
    <row r="82" spans="2:28" x14ac:dyDescent="0.3">
      <c r="B82" t="s">
        <v>42</v>
      </c>
      <c r="C82" t="s">
        <v>86</v>
      </c>
      <c r="D82" s="4">
        <v>2200</v>
      </c>
      <c r="E82" s="4" t="s">
        <v>129</v>
      </c>
      <c r="F82" s="4" t="s">
        <v>177</v>
      </c>
      <c r="G82" s="4" t="s">
        <v>16</v>
      </c>
      <c r="H82" s="2">
        <v>8</v>
      </c>
      <c r="I82" s="2">
        <v>0</v>
      </c>
      <c r="J82" t="s">
        <v>87</v>
      </c>
      <c r="K82" s="2" t="s">
        <v>44</v>
      </c>
      <c r="L82" s="2" t="s">
        <v>266</v>
      </c>
      <c r="M82" s="2" t="s">
        <v>13</v>
      </c>
      <c r="N82" s="2" t="s">
        <v>324</v>
      </c>
      <c r="O82" s="2" t="s">
        <v>306</v>
      </c>
      <c r="P82" s="2" t="s">
        <v>13</v>
      </c>
      <c r="Q82" s="2" t="s">
        <v>72</v>
      </c>
      <c r="R82" s="2">
        <v>0</v>
      </c>
      <c r="S82" s="2">
        <v>2</v>
      </c>
      <c r="T82" s="4">
        <v>109</v>
      </c>
      <c r="U82" s="2" t="s">
        <v>41</v>
      </c>
      <c r="V82" s="2">
        <v>2</v>
      </c>
      <c r="W82" s="2" t="s">
        <v>13</v>
      </c>
      <c r="X82" s="6">
        <f>IF(H82&gt;0,IF(W82="No",D82+(H82*$B$3),D82+(H82*$B$4)),"")</f>
        <v>4200</v>
      </c>
      <c r="Y82" s="8">
        <f>IF(H82&gt;0,(H82-1)*$B$2,"")</f>
        <v>112</v>
      </c>
      <c r="Z82" s="10">
        <f>IF(H82&gt;0,X82/Y82,"")</f>
        <v>37.5</v>
      </c>
      <c r="AA82" s="8">
        <f>IF(H82&gt;2,(H82-2)*$B$2,"")</f>
        <v>96</v>
      </c>
      <c r="AB82" s="10">
        <f>IF(ISNUMBER(AA82),X82/AA82,"")</f>
        <v>43.75</v>
      </c>
    </row>
    <row r="83" spans="2:28" x14ac:dyDescent="0.3">
      <c r="B83" t="s">
        <v>42</v>
      </c>
      <c r="C83" t="s">
        <v>112</v>
      </c>
      <c r="D83" s="4">
        <v>2500</v>
      </c>
      <c r="E83" s="4" t="s">
        <v>129</v>
      </c>
      <c r="F83" s="4" t="s">
        <v>177</v>
      </c>
      <c r="G83" s="4" t="s">
        <v>16</v>
      </c>
      <c r="H83" s="2">
        <v>8</v>
      </c>
      <c r="I83" s="2">
        <v>0</v>
      </c>
      <c r="J83" t="s">
        <v>113</v>
      </c>
      <c r="K83" s="2" t="s">
        <v>44</v>
      </c>
      <c r="L83" s="2" t="s">
        <v>266</v>
      </c>
      <c r="M83" s="2" t="s">
        <v>13</v>
      </c>
      <c r="N83" s="2" t="s">
        <v>324</v>
      </c>
      <c r="O83" s="2" t="s">
        <v>306</v>
      </c>
      <c r="P83" s="2" t="s">
        <v>13</v>
      </c>
      <c r="Q83" s="2" t="s">
        <v>72</v>
      </c>
      <c r="R83" s="2">
        <v>0</v>
      </c>
      <c r="S83" s="2">
        <v>2</v>
      </c>
      <c r="T83" s="4">
        <v>109</v>
      </c>
      <c r="U83" s="2" t="s">
        <v>41</v>
      </c>
      <c r="V83" s="2">
        <v>2</v>
      </c>
      <c r="W83" s="2" t="s">
        <v>13</v>
      </c>
      <c r="X83" s="6">
        <f>IF(H83&gt;0,IF(W83="No",D83+(H83*$B$3),D83+(H83*$B$4)),"")</f>
        <v>4500</v>
      </c>
      <c r="Y83" s="8">
        <f>IF(H83&gt;0,(H83-1)*$B$2,"")</f>
        <v>112</v>
      </c>
      <c r="Z83" s="10">
        <f>IF(H83&gt;0,X83/Y83,"")</f>
        <v>40.178571428571431</v>
      </c>
      <c r="AA83" s="8">
        <f>IF(H83&gt;2,(H83-2)*$B$2,"")</f>
        <v>96</v>
      </c>
      <c r="AB83" s="10">
        <f>IF(ISNUMBER(AA83),X83/AA83,"")</f>
        <v>46.875</v>
      </c>
    </row>
    <row r="84" spans="2:28" x14ac:dyDescent="0.3">
      <c r="B84" t="s">
        <v>42</v>
      </c>
      <c r="C84" t="s">
        <v>236</v>
      </c>
      <c r="D84" s="4">
        <v>2900</v>
      </c>
      <c r="E84" s="4" t="s">
        <v>129</v>
      </c>
      <c r="F84" s="4" t="s">
        <v>177</v>
      </c>
      <c r="G84" s="4" t="s">
        <v>16</v>
      </c>
      <c r="H84" s="2">
        <v>8</v>
      </c>
      <c r="I84" s="2">
        <v>0</v>
      </c>
      <c r="J84" t="s">
        <v>113</v>
      </c>
      <c r="K84" s="2" t="s">
        <v>44</v>
      </c>
      <c r="L84" s="2" t="s">
        <v>266</v>
      </c>
      <c r="M84" s="2" t="s">
        <v>13</v>
      </c>
      <c r="N84" s="2" t="s">
        <v>325</v>
      </c>
      <c r="O84" s="2" t="s">
        <v>306</v>
      </c>
      <c r="P84" s="2" t="s">
        <v>16</v>
      </c>
      <c r="Q84" s="2" t="s">
        <v>72</v>
      </c>
      <c r="R84" s="2">
        <v>0</v>
      </c>
      <c r="S84" s="2">
        <v>2</v>
      </c>
      <c r="T84" s="4">
        <v>109</v>
      </c>
      <c r="U84" s="2" t="s">
        <v>41</v>
      </c>
      <c r="V84" s="2">
        <v>2</v>
      </c>
      <c r="W84" s="2" t="s">
        <v>13</v>
      </c>
      <c r="X84" s="6">
        <f>IF(H84&gt;0,IF(W84="No",D84+(H84*$B$3),D84+(H84*$B$4)),"")</f>
        <v>4900</v>
      </c>
      <c r="Y84" s="8">
        <f>IF(H84&gt;0,(H84-1)*$B$2,"")</f>
        <v>112</v>
      </c>
      <c r="Z84" s="10">
        <f>IF(H84&gt;0,X84/Y84,"")</f>
        <v>43.75</v>
      </c>
      <c r="AA84" s="8">
        <f>IF(H84&gt;2,(H84-2)*$B$2,"")</f>
        <v>96</v>
      </c>
      <c r="AB84" s="10">
        <f>IF(ISNUMBER(AA84),X84/AA84,"")</f>
        <v>51.041666666666664</v>
      </c>
    </row>
    <row r="85" spans="2:28" s="27" customFormat="1" x14ac:dyDescent="0.3">
      <c r="B85" t="s">
        <v>42</v>
      </c>
      <c r="C85" t="s">
        <v>237</v>
      </c>
      <c r="D85" s="4">
        <v>3500</v>
      </c>
      <c r="E85" s="4" t="s">
        <v>129</v>
      </c>
      <c r="F85" s="4" t="s">
        <v>177</v>
      </c>
      <c r="G85" s="4" t="s">
        <v>16</v>
      </c>
      <c r="H85" s="2">
        <v>8</v>
      </c>
      <c r="I85" s="2">
        <v>0</v>
      </c>
      <c r="J85" t="s">
        <v>116</v>
      </c>
      <c r="K85" s="2" t="s">
        <v>44</v>
      </c>
      <c r="L85" s="2" t="s">
        <v>266</v>
      </c>
      <c r="M85" s="2" t="s">
        <v>13</v>
      </c>
      <c r="N85" s="2" t="s">
        <v>325</v>
      </c>
      <c r="O85" s="2" t="s">
        <v>306</v>
      </c>
      <c r="P85" s="2" t="s">
        <v>16</v>
      </c>
      <c r="Q85" s="2" t="s">
        <v>72</v>
      </c>
      <c r="R85" s="2">
        <v>0</v>
      </c>
      <c r="S85" s="2">
        <v>2</v>
      </c>
      <c r="T85" s="2">
        <v>2</v>
      </c>
      <c r="U85" s="2" t="s">
        <v>41</v>
      </c>
      <c r="V85" s="2">
        <v>2</v>
      </c>
      <c r="W85" s="2" t="s">
        <v>13</v>
      </c>
      <c r="X85" s="6">
        <f>IF(H85&gt;0,IF(W85="No",D85+(H85*$B$3),D85+(H85*$B$4)),"")</f>
        <v>5500</v>
      </c>
      <c r="Y85" s="8">
        <f>IF(H85&gt;0,(H85-1)*$B$2,"")</f>
        <v>112</v>
      </c>
      <c r="Z85" s="10">
        <f>IF(H85&gt;0,X85/Y85,"")</f>
        <v>49.107142857142854</v>
      </c>
      <c r="AA85" s="8">
        <f>IF(H85&gt;2,(H85-2)*$B$2,"")</f>
        <v>96</v>
      </c>
      <c r="AB85" s="10">
        <f>IF(ISNUMBER(AA85),X85/AA85,"")</f>
        <v>57.291666666666664</v>
      </c>
    </row>
    <row r="86" spans="2:28" s="27" customFormat="1" x14ac:dyDescent="0.3">
      <c r="B86" t="s">
        <v>42</v>
      </c>
      <c r="C86" t="s">
        <v>115</v>
      </c>
      <c r="D86" s="4">
        <v>3200</v>
      </c>
      <c r="E86" s="4" t="s">
        <v>129</v>
      </c>
      <c r="F86" s="4" t="s">
        <v>177</v>
      </c>
      <c r="G86" s="4" t="s">
        <v>16</v>
      </c>
      <c r="H86" s="2">
        <v>8</v>
      </c>
      <c r="I86" s="2">
        <v>0</v>
      </c>
      <c r="J86" t="s">
        <v>116</v>
      </c>
      <c r="K86" s="2" t="s">
        <v>44</v>
      </c>
      <c r="L86" s="2" t="s">
        <v>266</v>
      </c>
      <c r="M86" s="2" t="s">
        <v>13</v>
      </c>
      <c r="N86" s="2" t="s">
        <v>324</v>
      </c>
      <c r="O86" s="2" t="s">
        <v>306</v>
      </c>
      <c r="P86" s="2" t="s">
        <v>13</v>
      </c>
      <c r="Q86" s="2" t="s">
        <v>72</v>
      </c>
      <c r="R86" s="2">
        <v>0</v>
      </c>
      <c r="S86" s="2">
        <v>2</v>
      </c>
      <c r="T86" s="2">
        <v>2</v>
      </c>
      <c r="U86" s="2" t="s">
        <v>41</v>
      </c>
      <c r="V86" s="2">
        <v>2</v>
      </c>
      <c r="W86" s="2" t="s">
        <v>13</v>
      </c>
      <c r="X86" s="6">
        <f>IF(H86&gt;0,IF(W86="No",D86+(H86*$B$3),D86+(H86*$B$4)),"")</f>
        <v>5200</v>
      </c>
      <c r="Y86" s="8">
        <f>IF(H86&gt;0,(H86-1)*$B$2,"")</f>
        <v>112</v>
      </c>
      <c r="Z86" s="10">
        <f>IF(H86&gt;0,X86/Y86,"")</f>
        <v>46.428571428571431</v>
      </c>
      <c r="AA86" s="8">
        <f>IF(H86&gt;2,(H86-2)*$B$2,"")</f>
        <v>96</v>
      </c>
      <c r="AB86" s="10">
        <f>IF(ISNUMBER(AA86),X86/AA86,"")</f>
        <v>54.166666666666664</v>
      </c>
    </row>
    <row r="87" spans="2:28" x14ac:dyDescent="0.3">
      <c r="B87" t="s">
        <v>7</v>
      </c>
      <c r="C87" t="s">
        <v>35</v>
      </c>
      <c r="D87" s="4">
        <v>700</v>
      </c>
      <c r="E87" s="4" t="s">
        <v>128</v>
      </c>
      <c r="F87" s="4" t="s">
        <v>174</v>
      </c>
      <c r="G87" s="4" t="s">
        <v>13</v>
      </c>
      <c r="H87" s="2">
        <v>5</v>
      </c>
      <c r="I87" s="2">
        <v>0</v>
      </c>
      <c r="J87" t="s">
        <v>38</v>
      </c>
      <c r="K87" s="2" t="s">
        <v>259</v>
      </c>
      <c r="L87" s="2" t="s">
        <v>264</v>
      </c>
      <c r="M87" s="2" t="s">
        <v>16</v>
      </c>
      <c r="N87" s="2" t="s">
        <v>13</v>
      </c>
      <c r="O87" s="2" t="s">
        <v>270</v>
      </c>
      <c r="P87" s="2" t="s">
        <v>13</v>
      </c>
      <c r="Q87" s="2" t="s">
        <v>13</v>
      </c>
      <c r="R87" s="2">
        <v>4</v>
      </c>
      <c r="S87" s="2">
        <v>0</v>
      </c>
      <c r="T87" s="4">
        <v>149</v>
      </c>
      <c r="U87" s="2" t="s">
        <v>13</v>
      </c>
      <c r="V87" s="2">
        <v>2</v>
      </c>
      <c r="W87" s="2" t="s">
        <v>13</v>
      </c>
      <c r="X87" s="6">
        <f>IF(H87&gt;0,IF(W87="No",D87+(H87*$B$3),D87+(H87*$B$4)),"")</f>
        <v>1950</v>
      </c>
      <c r="Y87" s="8">
        <f>IF(H87&gt;0,(H87-1)*$B$2,"")</f>
        <v>64</v>
      </c>
      <c r="Z87" s="10">
        <f>IF(H87&gt;0,X87/Y87,"")</f>
        <v>30.46875</v>
      </c>
      <c r="AA87" s="8">
        <f>IF(H87&gt;2,(H87-2)*$B$2,"")</f>
        <v>48</v>
      </c>
      <c r="AB87" s="10">
        <f>IF(ISNUMBER(AA87),X87/AA87,"")</f>
        <v>40.625</v>
      </c>
    </row>
    <row r="88" spans="2:28" x14ac:dyDescent="0.3">
      <c r="B88" t="s">
        <v>7</v>
      </c>
      <c r="C88" t="s">
        <v>36</v>
      </c>
      <c r="D88" s="4">
        <v>719</v>
      </c>
      <c r="E88" s="4" t="s">
        <v>128</v>
      </c>
      <c r="F88" s="4" t="s">
        <v>174</v>
      </c>
      <c r="G88" s="4" t="s">
        <v>13</v>
      </c>
      <c r="H88" s="2">
        <v>6</v>
      </c>
      <c r="I88" s="2">
        <v>0</v>
      </c>
      <c r="J88" t="s">
        <v>39</v>
      </c>
      <c r="K88" s="2" t="s">
        <v>261</v>
      </c>
      <c r="L88" s="2" t="s">
        <v>264</v>
      </c>
      <c r="M88" s="2" t="s">
        <v>16</v>
      </c>
      <c r="N88" s="2" t="s">
        <v>320</v>
      </c>
      <c r="O88" s="2">
        <v>2</v>
      </c>
      <c r="P88" s="2" t="s">
        <v>13</v>
      </c>
      <c r="Q88" s="2" t="s">
        <v>13</v>
      </c>
      <c r="R88" s="2">
        <v>4</v>
      </c>
      <c r="S88" s="2">
        <v>0</v>
      </c>
      <c r="T88" s="4">
        <v>139</v>
      </c>
      <c r="U88" s="2" t="s">
        <v>13</v>
      </c>
      <c r="V88" s="2">
        <v>2</v>
      </c>
      <c r="W88" s="2" t="s">
        <v>13</v>
      </c>
      <c r="X88" s="6">
        <f>IF(H88&gt;0,IF(W88="No",D88+(H88*$B$3),D88+(H88*$B$4)),"")</f>
        <v>2219</v>
      </c>
      <c r="Y88" s="8">
        <f>IF(H88&gt;0,(H88-1)*$B$2,"")</f>
        <v>80</v>
      </c>
      <c r="Z88" s="10">
        <f>IF(H88&gt;0,X88/Y88,"")</f>
        <v>27.737500000000001</v>
      </c>
      <c r="AA88" s="8">
        <f>IF(H88&gt;2,(H88-2)*$B$2,"")</f>
        <v>64</v>
      </c>
      <c r="AB88" s="10">
        <f>IF(ISNUMBER(AA88),X88/AA88,"")</f>
        <v>34.671875</v>
      </c>
    </row>
    <row r="89" spans="2:28" s="27" customFormat="1" x14ac:dyDescent="0.3">
      <c r="B89" t="s">
        <v>7</v>
      </c>
      <c r="C89" t="s">
        <v>33</v>
      </c>
      <c r="D89" s="4">
        <v>1600</v>
      </c>
      <c r="E89" s="4" t="s">
        <v>130</v>
      </c>
      <c r="F89" s="4" t="s">
        <v>174</v>
      </c>
      <c r="G89" s="4" t="s">
        <v>13</v>
      </c>
      <c r="H89" s="2">
        <v>6</v>
      </c>
      <c r="I89" s="2">
        <v>0</v>
      </c>
      <c r="J89" t="s">
        <v>34</v>
      </c>
      <c r="K89" s="2" t="s">
        <v>259</v>
      </c>
      <c r="L89" s="2" t="s">
        <v>264</v>
      </c>
      <c r="M89" s="2" t="s">
        <v>16</v>
      </c>
      <c r="N89" s="2" t="s">
        <v>321</v>
      </c>
      <c r="O89" s="2">
        <v>2</v>
      </c>
      <c r="P89" s="2" t="s">
        <v>13</v>
      </c>
      <c r="Q89" s="2" t="s">
        <v>13</v>
      </c>
      <c r="R89" s="2">
        <v>2</v>
      </c>
      <c r="S89" s="2">
        <v>0</v>
      </c>
      <c r="T89" s="2">
        <v>1</v>
      </c>
      <c r="U89" s="2" t="s">
        <v>13</v>
      </c>
      <c r="V89" s="2">
        <v>2</v>
      </c>
      <c r="W89" s="2" t="s">
        <v>16</v>
      </c>
      <c r="X89" s="6">
        <f>IF(H89&gt;0,IF(W89="No",D89+(H89*$B$3),D89+(H89*$B$4)),"")</f>
        <v>3700</v>
      </c>
      <c r="Y89" s="8">
        <f>IF(H89&gt;0,(H89-1)*$B$2,"")</f>
        <v>80</v>
      </c>
      <c r="Z89" s="10">
        <f>IF(H89&gt;0,X89/Y89,"")</f>
        <v>46.25</v>
      </c>
      <c r="AA89" s="8">
        <f>IF(H89&gt;2,(H89-2)*$B$2,"")</f>
        <v>64</v>
      </c>
      <c r="AB89" s="10">
        <f>IF(ISNUMBER(AA89),X89/AA89,"")</f>
        <v>57.8125</v>
      </c>
    </row>
    <row r="90" spans="2:28" x14ac:dyDescent="0.3">
      <c r="B90" t="s">
        <v>7</v>
      </c>
      <c r="C90" t="s">
        <v>37</v>
      </c>
      <c r="D90" s="4">
        <v>1000</v>
      </c>
      <c r="E90" s="4" t="s">
        <v>128</v>
      </c>
      <c r="F90" s="4" t="s">
        <v>174</v>
      </c>
      <c r="G90" s="4" t="s">
        <v>13</v>
      </c>
      <c r="H90" s="2">
        <v>8</v>
      </c>
      <c r="I90" s="2">
        <v>0</v>
      </c>
      <c r="J90" t="s">
        <v>39</v>
      </c>
      <c r="K90" s="2" t="s">
        <v>261</v>
      </c>
      <c r="L90" s="2" t="s">
        <v>264</v>
      </c>
      <c r="M90" s="2" t="s">
        <v>16</v>
      </c>
      <c r="N90" s="2" t="s">
        <v>320</v>
      </c>
      <c r="O90" s="2">
        <v>2</v>
      </c>
      <c r="P90" s="2" t="s">
        <v>13</v>
      </c>
      <c r="Q90" s="2" t="s">
        <v>13</v>
      </c>
      <c r="R90" s="2">
        <v>4</v>
      </c>
      <c r="S90" s="2">
        <v>0</v>
      </c>
      <c r="T90" s="4">
        <v>139</v>
      </c>
      <c r="U90" s="2" t="s">
        <v>13</v>
      </c>
      <c r="V90" s="2">
        <v>2</v>
      </c>
      <c r="W90" s="2" t="s">
        <v>13</v>
      </c>
      <c r="X90" s="6">
        <f>IF(H90&gt;0,IF(W90="No",D90+(H90*$B$3),D90+(H90*$B$4)),"")</f>
        <v>3000</v>
      </c>
      <c r="Y90" s="8">
        <f>IF(H90&gt;0,(H90-1)*$B$2,"")</f>
        <v>112</v>
      </c>
      <c r="Z90" s="10">
        <f>IF(H90&gt;0,X90/Y90,"")</f>
        <v>26.785714285714285</v>
      </c>
      <c r="AA90" s="8">
        <f>IF(H90&gt;2,(H90-2)*$B$2,"")</f>
        <v>96</v>
      </c>
      <c r="AB90" s="10">
        <f>IF(ISNUMBER(AA90),X90/AA90,"")</f>
        <v>31.25</v>
      </c>
    </row>
    <row r="91" spans="2:28" x14ac:dyDescent="0.3">
      <c r="B91" t="s">
        <v>7</v>
      </c>
      <c r="C91" t="s">
        <v>108</v>
      </c>
      <c r="D91" s="4">
        <v>1820</v>
      </c>
      <c r="E91" s="4" t="s">
        <v>130</v>
      </c>
      <c r="F91" s="4" t="s">
        <v>174</v>
      </c>
      <c r="G91" s="4" t="s">
        <v>13</v>
      </c>
      <c r="H91" s="2">
        <v>8</v>
      </c>
      <c r="I91" s="2">
        <v>0</v>
      </c>
      <c r="J91" t="s">
        <v>109</v>
      </c>
      <c r="K91" s="2" t="s">
        <v>259</v>
      </c>
      <c r="L91" s="2" t="s">
        <v>264</v>
      </c>
      <c r="M91" s="2" t="s">
        <v>16</v>
      </c>
      <c r="N91" s="2" t="s">
        <v>320</v>
      </c>
      <c r="O91" s="2" t="s">
        <v>270</v>
      </c>
      <c r="P91" s="2" t="s">
        <v>13</v>
      </c>
      <c r="Q91" s="2" t="s">
        <v>13</v>
      </c>
      <c r="R91" s="2">
        <v>2</v>
      </c>
      <c r="S91" s="2">
        <v>0</v>
      </c>
      <c r="T91" s="2">
        <v>1</v>
      </c>
      <c r="U91" s="2" t="s">
        <v>13</v>
      </c>
      <c r="V91" s="2">
        <v>2</v>
      </c>
      <c r="W91" s="2" t="s">
        <v>16</v>
      </c>
      <c r="X91" s="6">
        <f>IF(H91&gt;0,IF(W91="No",D91+(H91*$B$3),D91+(H91*$B$4)),"")</f>
        <v>4620</v>
      </c>
      <c r="Y91" s="8">
        <f>IF(H91&gt;0,(H91-1)*$B$2,"")</f>
        <v>112</v>
      </c>
      <c r="Z91" s="10">
        <f>IF(H91&gt;0,X91/Y91,"")</f>
        <v>41.25</v>
      </c>
      <c r="AA91" s="8">
        <f>IF(H91&gt;2,(H91-2)*$B$2,"")</f>
        <v>96</v>
      </c>
      <c r="AB91" s="10">
        <f>IF(ISNUMBER(AA91),X91/AA91,"")</f>
        <v>48.125</v>
      </c>
    </row>
    <row r="92" spans="2:28" x14ac:dyDescent="0.3">
      <c r="B92" s="27" t="s">
        <v>7</v>
      </c>
      <c r="C92" s="27" t="s">
        <v>309</v>
      </c>
      <c r="D92" s="28"/>
      <c r="E92" s="28" t="s">
        <v>128</v>
      </c>
      <c r="F92" s="28" t="s">
        <v>174</v>
      </c>
      <c r="G92" s="4" t="s">
        <v>13</v>
      </c>
      <c r="H92" s="29">
        <v>8</v>
      </c>
      <c r="I92" s="29">
        <v>0</v>
      </c>
      <c r="J92" s="27" t="s">
        <v>39</v>
      </c>
      <c r="K92" s="29" t="s">
        <v>261</v>
      </c>
      <c r="L92" s="29" t="s">
        <v>264</v>
      </c>
      <c r="M92" s="29" t="s">
        <v>16</v>
      </c>
      <c r="N92" s="29" t="s">
        <v>294</v>
      </c>
      <c r="O92" s="29">
        <v>2</v>
      </c>
      <c r="P92" s="29" t="s">
        <v>13</v>
      </c>
      <c r="Q92" s="29" t="s">
        <v>13</v>
      </c>
      <c r="R92" s="28" t="s">
        <v>294</v>
      </c>
      <c r="S92" s="28" t="s">
        <v>294</v>
      </c>
      <c r="T92" s="28" t="s">
        <v>294</v>
      </c>
      <c r="U92" s="29" t="s">
        <v>13</v>
      </c>
      <c r="V92" s="29">
        <v>2</v>
      </c>
      <c r="W92" s="29" t="s">
        <v>16</v>
      </c>
      <c r="X92" s="30">
        <f>IF(H92&gt;0,IF(W92="No",D92+(H92*$B$3),D92+(H92*$B$4)),"")</f>
        <v>2800</v>
      </c>
      <c r="Y92" s="31">
        <f>IF(H92&gt;0,(H92-1)*$B$2,"")</f>
        <v>112</v>
      </c>
      <c r="Z92" s="32">
        <f>IF(H92&gt;0,X92/Y92,"")</f>
        <v>25</v>
      </c>
      <c r="AA92" s="31">
        <f>IF(H92&gt;2,(H92-2)*$B$2,"")</f>
        <v>96</v>
      </c>
      <c r="AB92" s="32">
        <f>IF(ISNUMBER(AA92),X92/AA92,"")</f>
        <v>29.166666666666668</v>
      </c>
    </row>
    <row r="93" spans="2:28" x14ac:dyDescent="0.3">
      <c r="B93" s="27" t="s">
        <v>7</v>
      </c>
      <c r="C93" s="27" t="s">
        <v>310</v>
      </c>
      <c r="D93" s="28"/>
      <c r="E93" s="28" t="s">
        <v>130</v>
      </c>
      <c r="F93" s="28" t="s">
        <v>174</v>
      </c>
      <c r="G93" s="4" t="s">
        <v>13</v>
      </c>
      <c r="H93" s="29">
        <v>8</v>
      </c>
      <c r="I93" s="29">
        <v>0</v>
      </c>
      <c r="J93" s="27" t="s">
        <v>39</v>
      </c>
      <c r="K93" s="29" t="s">
        <v>259</v>
      </c>
      <c r="L93" s="29" t="s">
        <v>264</v>
      </c>
      <c r="M93" s="29" t="s">
        <v>16</v>
      </c>
      <c r="N93" s="29" t="s">
        <v>294</v>
      </c>
      <c r="O93" s="29" t="s">
        <v>270</v>
      </c>
      <c r="P93" s="29" t="s">
        <v>13</v>
      </c>
      <c r="Q93" s="29" t="s">
        <v>13</v>
      </c>
      <c r="R93" s="29" t="s">
        <v>294</v>
      </c>
      <c r="S93" s="29" t="s">
        <v>294</v>
      </c>
      <c r="T93" s="29" t="s">
        <v>294</v>
      </c>
      <c r="U93" s="29" t="s">
        <v>13</v>
      </c>
      <c r="V93" s="29">
        <v>2</v>
      </c>
      <c r="W93" s="29" t="s">
        <v>16</v>
      </c>
      <c r="X93" s="30">
        <f>IF(H93&gt;0,IF(W93="No",D93+(H93*$B$3),D93+(H93*$B$4)),"")</f>
        <v>2800</v>
      </c>
      <c r="Y93" s="31">
        <f>IF(H93&gt;0,(H93-1)*$B$2,"")</f>
        <v>112</v>
      </c>
      <c r="Z93" s="32">
        <f>IF(H93&gt;0,X93/Y93,"")</f>
        <v>25</v>
      </c>
      <c r="AA93" s="31">
        <f>IF(H93&gt;2,(H93-2)*$B$2,"")</f>
        <v>96</v>
      </c>
      <c r="AB93" s="32">
        <f>IF(ISNUMBER(AA93),X93/AA93,"")</f>
        <v>29.166666666666668</v>
      </c>
    </row>
    <row r="94" spans="2:28" s="27" customFormat="1" x14ac:dyDescent="0.3">
      <c r="B94" t="s">
        <v>7</v>
      </c>
      <c r="C94" t="s">
        <v>19</v>
      </c>
      <c r="D94" s="4">
        <v>300</v>
      </c>
      <c r="E94" s="4" t="s">
        <v>128</v>
      </c>
      <c r="F94" s="4" t="s">
        <v>174</v>
      </c>
      <c r="G94" s="4" t="s">
        <v>13</v>
      </c>
      <c r="H94" s="2">
        <v>2</v>
      </c>
      <c r="I94" s="2">
        <v>0</v>
      </c>
      <c r="J94" t="s">
        <v>54</v>
      </c>
      <c r="K94" s="2" t="s">
        <v>20</v>
      </c>
      <c r="L94" s="2" t="s">
        <v>263</v>
      </c>
      <c r="M94" s="2" t="s">
        <v>13</v>
      </c>
      <c r="N94" s="2" t="s">
        <v>13</v>
      </c>
      <c r="O94" s="2" t="s">
        <v>13</v>
      </c>
      <c r="P94" s="2" t="s">
        <v>13</v>
      </c>
      <c r="Q94" s="2" t="s">
        <v>13</v>
      </c>
      <c r="R94" s="2">
        <v>2</v>
      </c>
      <c r="S94" s="2">
        <v>0</v>
      </c>
      <c r="T94" s="2" t="s">
        <v>13</v>
      </c>
      <c r="U94" s="2" t="s">
        <v>41</v>
      </c>
      <c r="V94" s="2">
        <v>2</v>
      </c>
      <c r="W94" s="2" t="s">
        <v>13</v>
      </c>
      <c r="X94" s="6">
        <f>IF(H94&gt;0,IF(W94="No",D94+(H94*$B$3),D94+(H94*$B$4)),"")</f>
        <v>800</v>
      </c>
      <c r="Y94" s="8">
        <f>IF(H94&gt;0,(H94-1)*$B$2,"")</f>
        <v>16</v>
      </c>
      <c r="Z94" s="10">
        <f>IF(H94&gt;0,X94/Y94,"")</f>
        <v>50</v>
      </c>
      <c r="AA94" s="8" t="str">
        <f>IF(H94&gt;2,(H94-2)*$B$2,"")</f>
        <v/>
      </c>
      <c r="AB94" s="10" t="str">
        <f>IF(ISNUMBER(AA94),X94/AA94,"")</f>
        <v/>
      </c>
    </row>
    <row r="95" spans="2:28" x14ac:dyDescent="0.3">
      <c r="B95" t="s">
        <v>7</v>
      </c>
      <c r="C95" t="s">
        <v>117</v>
      </c>
      <c r="D95" s="16">
        <v>300</v>
      </c>
      <c r="E95" s="4" t="s">
        <v>128</v>
      </c>
      <c r="F95" s="4" t="s">
        <v>174</v>
      </c>
      <c r="G95" s="4" t="s">
        <v>13</v>
      </c>
      <c r="H95" s="2">
        <v>2</v>
      </c>
      <c r="I95" s="2">
        <v>0</v>
      </c>
      <c r="J95" t="s">
        <v>70</v>
      </c>
      <c r="K95" s="2" t="s">
        <v>20</v>
      </c>
      <c r="L95" s="2" t="s">
        <v>263</v>
      </c>
      <c r="M95" s="2" t="s">
        <v>13</v>
      </c>
      <c r="N95" s="2" t="s">
        <v>13</v>
      </c>
      <c r="O95" s="2" t="s">
        <v>13</v>
      </c>
      <c r="P95" s="2" t="s">
        <v>13</v>
      </c>
      <c r="Q95" s="2" t="s">
        <v>13</v>
      </c>
      <c r="R95" s="2">
        <v>2</v>
      </c>
      <c r="S95" s="2">
        <v>0</v>
      </c>
      <c r="T95" s="2" t="s">
        <v>13</v>
      </c>
      <c r="U95" s="2" t="s">
        <v>41</v>
      </c>
      <c r="V95" s="2">
        <v>2</v>
      </c>
      <c r="W95" s="2" t="s">
        <v>13</v>
      </c>
      <c r="X95" s="6">
        <f>IF(H95&gt;0,IF(W95="No",D95+(H95*$B$3),D95+(H95*$B$4)),"")</f>
        <v>800</v>
      </c>
      <c r="Y95" s="8">
        <f>IF(H95&gt;0,(H95-1)*$B$2,"")</f>
        <v>16</v>
      </c>
      <c r="Z95" s="10">
        <f>IF(H95&gt;0,X95/Y95,"")</f>
        <v>50</v>
      </c>
      <c r="AA95" s="8" t="str">
        <f>IF(H95&gt;2,(H95-2)*$B$2,"")</f>
        <v/>
      </c>
      <c r="AB95" s="10" t="str">
        <f>IF(ISNUMBER(AA95),X95/AA95,"")</f>
        <v/>
      </c>
    </row>
    <row r="96" spans="2:28" s="27" customFormat="1" x14ac:dyDescent="0.3">
      <c r="B96" s="27" t="s">
        <v>7</v>
      </c>
      <c r="C96" s="27" t="s">
        <v>312</v>
      </c>
      <c r="D96" s="28"/>
      <c r="E96" s="28" t="s">
        <v>128</v>
      </c>
      <c r="F96" s="28" t="s">
        <v>174</v>
      </c>
      <c r="G96" s="4" t="s">
        <v>13</v>
      </c>
      <c r="H96" s="29">
        <v>2</v>
      </c>
      <c r="I96" s="29">
        <v>0</v>
      </c>
      <c r="J96" s="27" t="s">
        <v>70</v>
      </c>
      <c r="K96" s="29" t="s">
        <v>20</v>
      </c>
      <c r="L96" s="29" t="s">
        <v>263</v>
      </c>
      <c r="M96" s="29" t="s">
        <v>13</v>
      </c>
      <c r="N96" s="29" t="s">
        <v>13</v>
      </c>
      <c r="O96" s="29" t="s">
        <v>13</v>
      </c>
      <c r="P96" s="29" t="s">
        <v>13</v>
      </c>
      <c r="Q96" s="29" t="s">
        <v>13</v>
      </c>
      <c r="R96" s="29">
        <v>0</v>
      </c>
      <c r="S96" s="29">
        <v>1</v>
      </c>
      <c r="T96" s="29" t="s">
        <v>13</v>
      </c>
      <c r="U96" s="29" t="s">
        <v>41</v>
      </c>
      <c r="V96" s="29">
        <v>2</v>
      </c>
      <c r="W96" s="29" t="s">
        <v>16</v>
      </c>
      <c r="X96" s="30">
        <f>IF(H96&gt;0,IF(W96="No",D96+(H96*$B$3),D96+(H96*$B$4)),"")</f>
        <v>700</v>
      </c>
      <c r="Y96" s="31">
        <f>IF(H96&gt;0,(H96-1)*$B$2,"")</f>
        <v>16</v>
      </c>
      <c r="Z96" s="32">
        <f>IF(H96&gt;0,X96/Y96,"")</f>
        <v>43.75</v>
      </c>
      <c r="AA96" s="31" t="str">
        <f>IF(H96&gt;2,(H96-2)*$B$2,"")</f>
        <v/>
      </c>
      <c r="AB96" s="32" t="str">
        <f>IF(ISNUMBER(AA96),X96/AA96,"")</f>
        <v/>
      </c>
    </row>
    <row r="97" spans="2:28" x14ac:dyDescent="0.3">
      <c r="B97" t="s">
        <v>7</v>
      </c>
      <c r="C97" t="s">
        <v>40</v>
      </c>
      <c r="D97" s="4">
        <v>1800</v>
      </c>
      <c r="E97" s="4" t="s">
        <v>128</v>
      </c>
      <c r="F97" s="4" t="s">
        <v>174</v>
      </c>
      <c r="G97" s="4" t="s">
        <v>13</v>
      </c>
      <c r="H97" s="2">
        <v>12</v>
      </c>
      <c r="I97" s="2">
        <v>0</v>
      </c>
      <c r="J97" t="s">
        <v>39</v>
      </c>
      <c r="K97" s="2" t="s">
        <v>261</v>
      </c>
      <c r="L97" s="2" t="s">
        <v>264</v>
      </c>
      <c r="M97" s="2" t="s">
        <v>16</v>
      </c>
      <c r="N97" s="2" t="s">
        <v>320</v>
      </c>
      <c r="O97" s="2" t="s">
        <v>32</v>
      </c>
      <c r="P97" s="2" t="s">
        <v>13</v>
      </c>
      <c r="Q97" s="2" t="s">
        <v>13</v>
      </c>
      <c r="R97" s="2">
        <v>4</v>
      </c>
      <c r="S97" s="2">
        <v>0</v>
      </c>
      <c r="T97" s="4">
        <v>139</v>
      </c>
      <c r="U97" s="2" t="s">
        <v>13</v>
      </c>
      <c r="V97" s="2">
        <v>2</v>
      </c>
      <c r="W97" s="2" t="s">
        <v>16</v>
      </c>
      <c r="X97" s="6">
        <f>IF(H97&gt;0,IF(W97="No",D97+(H97*$B$3),D97+(H97*$B$4)),"")</f>
        <v>6000</v>
      </c>
      <c r="Y97" s="8">
        <f>IF(H97&gt;0,(H97-1)*$B$2,"")</f>
        <v>176</v>
      </c>
      <c r="Z97" s="10">
        <f>IF(H97&gt;0,X97/Y97,"")</f>
        <v>34.090909090909093</v>
      </c>
      <c r="AA97" s="8">
        <f>IF(H97&gt;2,(H97-2)*$B$2,"")</f>
        <v>160</v>
      </c>
      <c r="AB97" s="10">
        <f>IF(ISNUMBER(AA97),X97/AA97,"")</f>
        <v>37.5</v>
      </c>
    </row>
    <row r="98" spans="2:28" s="34" customFormat="1" x14ac:dyDescent="0.3">
      <c r="B98" t="s">
        <v>7</v>
      </c>
      <c r="C98" t="s">
        <v>28</v>
      </c>
      <c r="D98" s="4">
        <v>3000</v>
      </c>
      <c r="E98" s="4" t="s">
        <v>130</v>
      </c>
      <c r="F98" s="4" t="s">
        <v>174</v>
      </c>
      <c r="G98" s="4" t="s">
        <v>13</v>
      </c>
      <c r="H98" s="2">
        <v>12</v>
      </c>
      <c r="I98" s="2">
        <v>0</v>
      </c>
      <c r="J98" t="s">
        <v>29</v>
      </c>
      <c r="K98" s="2" t="s">
        <v>31</v>
      </c>
      <c r="L98" s="2" t="s">
        <v>265</v>
      </c>
      <c r="M98" s="2" t="s">
        <v>16</v>
      </c>
      <c r="N98" s="2" t="s">
        <v>321</v>
      </c>
      <c r="O98" s="2" t="s">
        <v>32</v>
      </c>
      <c r="P98" s="2" t="s">
        <v>13</v>
      </c>
      <c r="Q98" s="2" t="s">
        <v>13</v>
      </c>
      <c r="R98" s="2">
        <v>2</v>
      </c>
      <c r="S98" s="2">
        <v>0</v>
      </c>
      <c r="T98" s="2">
        <v>2</v>
      </c>
      <c r="U98" s="2" t="s">
        <v>13</v>
      </c>
      <c r="V98" s="2">
        <v>2</v>
      </c>
      <c r="W98" s="2" t="s">
        <v>16</v>
      </c>
      <c r="X98" s="6">
        <f>IF(H98&gt;0,IF(W98="No",D98+(H98*$B$3),D98+(H98*$B$4)),"")</f>
        <v>7200</v>
      </c>
      <c r="Y98" s="8">
        <f>IF(H98&gt;0,(H98-1)*$B$2,"")</f>
        <v>176</v>
      </c>
      <c r="Z98" s="10">
        <f>IF(H98&gt;0,X98/Y98,"")</f>
        <v>40.909090909090907</v>
      </c>
      <c r="AA98" s="8">
        <f>IF(H98&gt;2,(H98-2)*$B$2,"")</f>
        <v>160</v>
      </c>
      <c r="AB98" s="10">
        <f>IF(ISNUMBER(AA98),X98/AA98,"")</f>
        <v>45</v>
      </c>
    </row>
    <row r="99" spans="2:28" x14ac:dyDescent="0.3">
      <c r="B99" t="s">
        <v>7</v>
      </c>
      <c r="C99" t="s">
        <v>26</v>
      </c>
      <c r="D99" s="4">
        <v>500</v>
      </c>
      <c r="E99" s="4" t="s">
        <v>128</v>
      </c>
      <c r="F99" s="4" t="s">
        <v>174</v>
      </c>
      <c r="G99" s="4" t="s">
        <v>13</v>
      </c>
      <c r="H99" s="2">
        <v>4</v>
      </c>
      <c r="I99" s="2">
        <v>0</v>
      </c>
      <c r="J99" t="s">
        <v>54</v>
      </c>
      <c r="K99" s="2" t="s">
        <v>20</v>
      </c>
      <c r="L99" s="2" t="s">
        <v>263</v>
      </c>
      <c r="M99" s="2" t="s">
        <v>13</v>
      </c>
      <c r="N99" s="2" t="s">
        <v>13</v>
      </c>
      <c r="O99" s="2">
        <v>2</v>
      </c>
      <c r="P99" s="2" t="s">
        <v>13</v>
      </c>
      <c r="Q99" s="2" t="s">
        <v>13</v>
      </c>
      <c r="R99" s="2">
        <v>2</v>
      </c>
      <c r="S99" s="2">
        <v>0</v>
      </c>
      <c r="T99" s="2" t="s">
        <v>13</v>
      </c>
      <c r="U99" s="2" t="s">
        <v>41</v>
      </c>
      <c r="V99" s="2">
        <v>2</v>
      </c>
      <c r="W99" s="2" t="s">
        <v>13</v>
      </c>
      <c r="X99" s="6">
        <f>IF(H99&gt;0,IF(W99="No",D99+(H99*$B$3),D99+(H99*$B$4)),"")</f>
        <v>1500</v>
      </c>
      <c r="Y99" s="8">
        <f>IF(H99&gt;0,(H99-1)*$B$2,"")</f>
        <v>48</v>
      </c>
      <c r="Z99" s="10">
        <f>IF(H99&gt;0,X99/Y99,"")</f>
        <v>31.25</v>
      </c>
      <c r="AA99" s="8">
        <f>IF(H99&gt;2,(H99-2)*$B$2,"")</f>
        <v>32</v>
      </c>
      <c r="AB99" s="10">
        <f>IF(ISNUMBER(AA99),X99/AA99,"")</f>
        <v>46.875</v>
      </c>
    </row>
    <row r="100" spans="2:28" x14ac:dyDescent="0.3">
      <c r="B100" t="s">
        <v>7</v>
      </c>
      <c r="C100" t="s">
        <v>110</v>
      </c>
      <c r="D100" s="4">
        <v>500</v>
      </c>
      <c r="E100" s="4" t="s">
        <v>128</v>
      </c>
      <c r="F100" s="4" t="s">
        <v>174</v>
      </c>
      <c r="G100" s="4" t="s">
        <v>13</v>
      </c>
      <c r="H100" s="2">
        <v>4</v>
      </c>
      <c r="I100" s="2">
        <v>0</v>
      </c>
      <c r="J100" t="s">
        <v>70</v>
      </c>
      <c r="K100" s="2" t="s">
        <v>20</v>
      </c>
      <c r="L100" s="2" t="s">
        <v>263</v>
      </c>
      <c r="M100" s="2" t="s">
        <v>13</v>
      </c>
      <c r="N100" s="2" t="s">
        <v>13</v>
      </c>
      <c r="O100" s="2">
        <v>2</v>
      </c>
      <c r="P100" s="2" t="s">
        <v>13</v>
      </c>
      <c r="Q100" s="2" t="s">
        <v>13</v>
      </c>
      <c r="R100" s="2">
        <v>2</v>
      </c>
      <c r="S100" s="2">
        <v>0</v>
      </c>
      <c r="T100" s="2" t="s">
        <v>13</v>
      </c>
      <c r="U100" s="2" t="s">
        <v>41</v>
      </c>
      <c r="V100" s="2">
        <v>2</v>
      </c>
      <c r="W100" s="2" t="s">
        <v>13</v>
      </c>
      <c r="X100" s="6">
        <f>IF(H100&gt;0,IF(W100="No",D100+(H100*$B$3),D100+(H100*$B$4)),"")</f>
        <v>1500</v>
      </c>
      <c r="Y100" s="8">
        <f>IF(H100&gt;0,(H100-1)*$B$2,"")</f>
        <v>48</v>
      </c>
      <c r="Z100" s="10">
        <f>IF(H100&gt;0,X100/Y100,"")</f>
        <v>31.25</v>
      </c>
      <c r="AA100" s="8">
        <f>IF(H100&gt;2,(H100-2)*$B$2,"")</f>
        <v>32</v>
      </c>
      <c r="AB100" s="10">
        <f>IF(ISNUMBER(AA100),X100/AA100,"")</f>
        <v>46.875</v>
      </c>
    </row>
    <row r="101" spans="2:28" x14ac:dyDescent="0.3">
      <c r="B101" s="27" t="s">
        <v>7</v>
      </c>
      <c r="C101" s="27" t="s">
        <v>313</v>
      </c>
      <c r="D101" s="28"/>
      <c r="E101" s="28" t="s">
        <v>128</v>
      </c>
      <c r="F101" s="28" t="s">
        <v>174</v>
      </c>
      <c r="G101" s="4" t="s">
        <v>13</v>
      </c>
      <c r="H101" s="29">
        <v>4</v>
      </c>
      <c r="I101" s="29">
        <v>0</v>
      </c>
      <c r="J101" s="27" t="s">
        <v>70</v>
      </c>
      <c r="K101" s="29" t="s">
        <v>20</v>
      </c>
      <c r="L101" s="29" t="s">
        <v>263</v>
      </c>
      <c r="M101" s="29" t="s">
        <v>13</v>
      </c>
      <c r="N101" s="29" t="s">
        <v>13</v>
      </c>
      <c r="O101" s="29">
        <v>2</v>
      </c>
      <c r="P101" s="29" t="s">
        <v>13</v>
      </c>
      <c r="Q101" s="29" t="s">
        <v>13</v>
      </c>
      <c r="R101" s="29">
        <v>0</v>
      </c>
      <c r="S101" s="29">
        <v>1</v>
      </c>
      <c r="T101" s="29" t="s">
        <v>13</v>
      </c>
      <c r="U101" s="29" t="s">
        <v>41</v>
      </c>
      <c r="V101" s="29">
        <v>2</v>
      </c>
      <c r="W101" s="29" t="s">
        <v>16</v>
      </c>
      <c r="X101" s="30">
        <f>IF(H101&gt;0,IF(W101="No",D101+(H101*$B$3),D101+(H101*$B$4)),"")</f>
        <v>1400</v>
      </c>
      <c r="Y101" s="31">
        <f>IF(H101&gt;0,(H101-1)*$B$2,"")</f>
        <v>48</v>
      </c>
      <c r="Z101" s="32">
        <f>IF(H101&gt;0,X101/Y101,"")</f>
        <v>29.166666666666668</v>
      </c>
      <c r="AA101" s="31">
        <f>IF(H101&gt;2,(H101-2)*$B$2,"")</f>
        <v>32</v>
      </c>
      <c r="AB101" s="32">
        <f>IF(ISNUMBER(AA101),X101/AA101,"")</f>
        <v>43.75</v>
      </c>
    </row>
    <row r="102" spans="2:28" x14ac:dyDescent="0.3">
      <c r="B102" t="s">
        <v>7</v>
      </c>
      <c r="C102" t="s">
        <v>8</v>
      </c>
      <c r="D102" s="4">
        <v>450</v>
      </c>
      <c r="E102" s="4" t="s">
        <v>128</v>
      </c>
      <c r="F102" s="4" t="s">
        <v>174</v>
      </c>
      <c r="G102" s="4" t="s">
        <v>13</v>
      </c>
      <c r="H102" s="2">
        <v>2</v>
      </c>
      <c r="I102" s="2">
        <v>0</v>
      </c>
      <c r="J102" t="s">
        <v>38</v>
      </c>
      <c r="K102" s="2" t="s">
        <v>276</v>
      </c>
      <c r="L102" s="2" t="s">
        <v>264</v>
      </c>
      <c r="M102" s="2" t="s">
        <v>16</v>
      </c>
      <c r="N102" s="2" t="s">
        <v>13</v>
      </c>
      <c r="O102" s="2" t="s">
        <v>270</v>
      </c>
      <c r="P102" s="2" t="s">
        <v>13</v>
      </c>
      <c r="Q102" s="2" t="s">
        <v>13</v>
      </c>
      <c r="R102" s="2">
        <v>2</v>
      </c>
      <c r="S102" s="2">
        <v>0</v>
      </c>
      <c r="T102" s="4">
        <v>149</v>
      </c>
      <c r="U102" s="2" t="s">
        <v>13</v>
      </c>
      <c r="V102" s="2">
        <v>2</v>
      </c>
      <c r="W102" s="2" t="s">
        <v>13</v>
      </c>
      <c r="X102" s="6">
        <f>IF(H102&gt;0,IF(W102="No",D102+(H102*$B$3),D102+(H102*$B$4)),"")</f>
        <v>950</v>
      </c>
      <c r="Y102" s="8">
        <f>IF(H102&gt;0,(H102-1)*$B$2,"")</f>
        <v>16</v>
      </c>
      <c r="Z102" s="10">
        <f>IF(H102&gt;0,X102/Y102,"")</f>
        <v>59.375</v>
      </c>
      <c r="AA102" s="8" t="str">
        <f>IF(H102&gt;2,(H102-2)*$B$2,"")</f>
        <v/>
      </c>
      <c r="AB102" s="10" t="str">
        <f>IF(ISNUMBER(AA102),X102/AA102,"")</f>
        <v/>
      </c>
    </row>
    <row r="103" spans="2:28" x14ac:dyDescent="0.3">
      <c r="B103" s="27" t="s">
        <v>7</v>
      </c>
      <c r="C103" s="27" t="s">
        <v>311</v>
      </c>
      <c r="D103" s="28"/>
      <c r="E103" s="28" t="s">
        <v>128</v>
      </c>
      <c r="F103" s="28" t="s">
        <v>174</v>
      </c>
      <c r="G103" s="4" t="s">
        <v>13</v>
      </c>
      <c r="H103" s="29">
        <v>2</v>
      </c>
      <c r="I103" s="29">
        <v>0</v>
      </c>
      <c r="J103" s="27" t="s">
        <v>38</v>
      </c>
      <c r="K103" s="29" t="s">
        <v>276</v>
      </c>
      <c r="L103" s="29" t="s">
        <v>264</v>
      </c>
      <c r="M103" s="29" t="s">
        <v>16</v>
      </c>
      <c r="N103" s="29" t="s">
        <v>13</v>
      </c>
      <c r="O103" s="29" t="s">
        <v>270</v>
      </c>
      <c r="P103" s="29" t="s">
        <v>13</v>
      </c>
      <c r="Q103" s="29" t="s">
        <v>13</v>
      </c>
      <c r="R103" s="29">
        <v>0</v>
      </c>
      <c r="S103" s="29">
        <v>1</v>
      </c>
      <c r="T103" s="28" t="s">
        <v>13</v>
      </c>
      <c r="U103" s="29" t="s">
        <v>13</v>
      </c>
      <c r="V103" s="29">
        <v>2</v>
      </c>
      <c r="W103" s="29" t="s">
        <v>16</v>
      </c>
      <c r="X103" s="30">
        <f>IF(H103&gt;0,IF(W103="No",D103+(H103*$B$3),D103+(H103*$B$4)),"")</f>
        <v>700</v>
      </c>
      <c r="Y103" s="31">
        <f>IF(H103&gt;0,(H103-1)*$B$2,"")</f>
        <v>16</v>
      </c>
      <c r="Z103" s="32">
        <f>IF(H103&gt;0,X103/Y103,"")</f>
        <v>43.75</v>
      </c>
      <c r="AA103" s="31" t="str">
        <f>IF(H103&gt;2,(H103-2)*$B$2,"")</f>
        <v/>
      </c>
      <c r="AB103" s="32" t="str">
        <f>IF(ISNUMBER(AA103),X103/AA103,"")</f>
        <v/>
      </c>
    </row>
    <row r="104" spans="2:28" x14ac:dyDescent="0.3">
      <c r="B104" t="s">
        <v>7</v>
      </c>
      <c r="C104" t="s">
        <v>18</v>
      </c>
      <c r="D104" s="4">
        <v>600</v>
      </c>
      <c r="E104" s="4" t="s">
        <v>128</v>
      </c>
      <c r="F104" s="4" t="s">
        <v>174</v>
      </c>
      <c r="G104" s="4" t="s">
        <v>13</v>
      </c>
      <c r="H104" s="2">
        <v>4</v>
      </c>
      <c r="I104" s="2">
        <v>0</v>
      </c>
      <c r="J104" t="s">
        <v>38</v>
      </c>
      <c r="K104" s="2" t="s">
        <v>261</v>
      </c>
      <c r="L104" s="2" t="s">
        <v>264</v>
      </c>
      <c r="M104" s="2" t="s">
        <v>16</v>
      </c>
      <c r="N104" s="2" t="s">
        <v>13</v>
      </c>
      <c r="O104" s="2" t="s">
        <v>270</v>
      </c>
      <c r="P104" s="2" t="s">
        <v>13</v>
      </c>
      <c r="Q104" s="2" t="s">
        <v>13</v>
      </c>
      <c r="R104" s="2">
        <v>2</v>
      </c>
      <c r="S104" s="2">
        <v>0</v>
      </c>
      <c r="T104" s="4">
        <v>149</v>
      </c>
      <c r="U104" s="2" t="s">
        <v>13</v>
      </c>
      <c r="V104" s="2">
        <v>2</v>
      </c>
      <c r="W104" s="2" t="s">
        <v>13</v>
      </c>
      <c r="X104" s="6">
        <f>IF(H104&gt;0,IF(W104="No",D104+(H104*$B$3),D104+(H104*$B$4)),"")</f>
        <v>1600</v>
      </c>
      <c r="Y104" s="8">
        <f>IF(H104&gt;0,(H104-1)*$B$2,"")</f>
        <v>48</v>
      </c>
      <c r="Z104" s="10">
        <f>IF(H104&gt;0,X104/Y104,"")</f>
        <v>33.333333333333336</v>
      </c>
      <c r="AA104" s="8">
        <f>IF(H104&gt;2,(H104-2)*$B$2,"")</f>
        <v>32</v>
      </c>
      <c r="AB104" s="10">
        <f>IF(ISNUMBER(AA104),X104/AA104,"")</f>
        <v>50</v>
      </c>
    </row>
    <row r="105" spans="2:28" x14ac:dyDescent="0.3">
      <c r="B105" s="34" t="s">
        <v>7</v>
      </c>
      <c r="C105" s="34" t="s">
        <v>308</v>
      </c>
      <c r="D105" s="16">
        <v>620</v>
      </c>
      <c r="E105" s="16" t="s">
        <v>128</v>
      </c>
      <c r="F105" s="16" t="s">
        <v>174</v>
      </c>
      <c r="G105" s="4" t="s">
        <v>13</v>
      </c>
      <c r="H105" s="35">
        <v>4</v>
      </c>
      <c r="I105" s="35">
        <v>0</v>
      </c>
      <c r="J105" s="34" t="s">
        <v>39</v>
      </c>
      <c r="K105" s="35" t="s">
        <v>261</v>
      </c>
      <c r="L105" s="35" t="s">
        <v>264</v>
      </c>
      <c r="M105" s="35" t="s">
        <v>16</v>
      </c>
      <c r="N105" s="35" t="s">
        <v>13</v>
      </c>
      <c r="O105" s="35" t="s">
        <v>270</v>
      </c>
      <c r="P105" s="35" t="s">
        <v>13</v>
      </c>
      <c r="Q105" s="35" t="s">
        <v>13</v>
      </c>
      <c r="R105" s="35">
        <v>0</v>
      </c>
      <c r="S105" s="35">
        <v>2</v>
      </c>
      <c r="T105" s="16" t="s">
        <v>13</v>
      </c>
      <c r="U105" s="35" t="s">
        <v>13</v>
      </c>
      <c r="V105" s="35">
        <v>2</v>
      </c>
      <c r="W105" s="35" t="s">
        <v>16</v>
      </c>
      <c r="X105" s="36">
        <f>IF(H105&gt;0,IF(W105="No",D105+(H105*$B$3),D105+(H105*$B$4)),"")</f>
        <v>2020</v>
      </c>
      <c r="Y105" s="37">
        <f>IF(H105&gt;0,(H105-1)*$B$2,"")</f>
        <v>48</v>
      </c>
      <c r="Z105" s="38">
        <f>IF(H105&gt;0,X105/Y105,"")</f>
        <v>42.083333333333336</v>
      </c>
      <c r="AA105" s="37">
        <f>IF(H105&gt;2,(H105-2)*$B$2,"")</f>
        <v>32</v>
      </c>
      <c r="AB105" s="38">
        <f>IF(ISNUMBER(AA105),X105/AA105,"")</f>
        <v>63.125</v>
      </c>
    </row>
    <row r="106" spans="2:28" x14ac:dyDescent="0.3">
      <c r="B106" t="s">
        <v>7</v>
      </c>
      <c r="C106" t="s">
        <v>118</v>
      </c>
      <c r="D106" s="4">
        <v>600</v>
      </c>
      <c r="E106" s="4" t="s">
        <v>128</v>
      </c>
      <c r="F106" s="4" t="s">
        <v>174</v>
      </c>
      <c r="G106" s="4" t="s">
        <v>13</v>
      </c>
      <c r="H106" s="2">
        <v>2</v>
      </c>
      <c r="I106" s="2">
        <v>0</v>
      </c>
      <c r="J106" t="s">
        <v>70</v>
      </c>
      <c r="K106" s="2" t="s">
        <v>143</v>
      </c>
      <c r="L106" s="2" t="s">
        <v>143</v>
      </c>
      <c r="M106" s="2" t="s">
        <v>13</v>
      </c>
      <c r="N106" s="2" t="s">
        <v>13</v>
      </c>
      <c r="O106" s="2" t="s">
        <v>13</v>
      </c>
      <c r="P106" s="2" t="s">
        <v>13</v>
      </c>
      <c r="Q106" s="2" t="s">
        <v>16</v>
      </c>
      <c r="R106" s="2">
        <v>1</v>
      </c>
      <c r="S106" s="2">
        <v>0</v>
      </c>
      <c r="T106" s="4" t="s">
        <v>13</v>
      </c>
      <c r="U106" s="2" t="s">
        <v>41</v>
      </c>
      <c r="V106" s="2">
        <v>8</v>
      </c>
      <c r="W106" s="2" t="s">
        <v>13</v>
      </c>
      <c r="X106" s="6">
        <f>IF(H106&gt;0,IF(W106="No",D106+(H106*$B$3),D106+(H106*$B$4)),"")</f>
        <v>1100</v>
      </c>
      <c r="Y106" s="8">
        <f>IF(H106&gt;0,(H106-1)*$B$2,"")</f>
        <v>16</v>
      </c>
      <c r="Z106" s="10">
        <f>IF(H106&gt;0,X106/Y106,"")</f>
        <v>68.75</v>
      </c>
      <c r="AA106" s="8" t="str">
        <f>IF(H106&gt;2,(H106-2)*$B$2,"")</f>
        <v/>
      </c>
      <c r="AB106" s="10" t="str">
        <f>IF(ISNUMBER(AA106),X106/AA106,"")</f>
        <v/>
      </c>
    </row>
    <row r="107" spans="2:28" x14ac:dyDescent="0.3">
      <c r="B107" t="s">
        <v>7</v>
      </c>
      <c r="C107" t="s">
        <v>119</v>
      </c>
      <c r="D107" s="4">
        <v>2500</v>
      </c>
      <c r="E107" s="4" t="s">
        <v>128</v>
      </c>
      <c r="F107" s="4" t="s">
        <v>174</v>
      </c>
      <c r="G107" s="4" t="s">
        <v>13</v>
      </c>
      <c r="H107" s="2">
        <v>4</v>
      </c>
      <c r="I107" s="2">
        <v>0</v>
      </c>
      <c r="J107" t="s">
        <v>120</v>
      </c>
      <c r="K107" s="2" t="s">
        <v>260</v>
      </c>
      <c r="L107" s="2" t="s">
        <v>264</v>
      </c>
      <c r="M107" s="2" t="s">
        <v>62</v>
      </c>
      <c r="N107" s="2" t="s">
        <v>13</v>
      </c>
      <c r="O107" s="2" t="s">
        <v>13</v>
      </c>
      <c r="P107" s="2" t="s">
        <v>13</v>
      </c>
      <c r="Q107" s="2" t="s">
        <v>13</v>
      </c>
      <c r="R107" s="2">
        <v>4</v>
      </c>
      <c r="S107" s="2">
        <v>0</v>
      </c>
      <c r="T107" s="4" t="s">
        <v>13</v>
      </c>
      <c r="U107" s="2" t="s">
        <v>41</v>
      </c>
      <c r="V107" s="2">
        <v>8</v>
      </c>
      <c r="W107" s="2" t="s">
        <v>13</v>
      </c>
      <c r="X107" s="6">
        <f>IF(H107&gt;0,IF(W107="No",D107+(H107*$B$3),D107+(H107*$B$4)),"")</f>
        <v>3500</v>
      </c>
      <c r="Y107" s="8">
        <f>IF(H107&gt;0,(H107-1)*$B$2,"")</f>
        <v>48</v>
      </c>
      <c r="Z107" s="10">
        <f>IF(H107&gt;0,X107/Y107,"")</f>
        <v>72.916666666666671</v>
      </c>
      <c r="AA107" s="8">
        <f>IF(H107&gt;2,(H107-2)*$B$2,"")</f>
        <v>32</v>
      </c>
      <c r="AB107" s="10">
        <f>IF(ISNUMBER(AA107),X107/AA107,"")</f>
        <v>109.375</v>
      </c>
    </row>
    <row r="108" spans="2:28" x14ac:dyDescent="0.3">
      <c r="B108" t="s">
        <v>147</v>
      </c>
      <c r="C108" t="s">
        <v>162</v>
      </c>
      <c r="D108" s="4">
        <v>380</v>
      </c>
      <c r="E108" s="2" t="s">
        <v>129</v>
      </c>
      <c r="F108" s="2" t="s">
        <v>175</v>
      </c>
      <c r="G108" s="2" t="s">
        <v>13</v>
      </c>
      <c r="H108" s="2">
        <v>2</v>
      </c>
      <c r="I108" s="2">
        <v>0</v>
      </c>
      <c r="J108" t="s">
        <v>156</v>
      </c>
      <c r="K108" s="2" t="s">
        <v>261</v>
      </c>
      <c r="L108" s="2" t="s">
        <v>261</v>
      </c>
      <c r="M108" s="2" t="s">
        <v>13</v>
      </c>
      <c r="N108" s="2" t="s">
        <v>13</v>
      </c>
      <c r="O108" s="2" t="s">
        <v>13</v>
      </c>
      <c r="P108" s="2" t="s">
        <v>13</v>
      </c>
      <c r="Q108" s="2" t="s">
        <v>13</v>
      </c>
      <c r="R108" s="2">
        <v>2</v>
      </c>
      <c r="S108" s="2">
        <v>0</v>
      </c>
      <c r="T108" s="2">
        <v>1</v>
      </c>
      <c r="U108" s="2" t="s">
        <v>41</v>
      </c>
      <c r="V108" s="2" t="s">
        <v>121</v>
      </c>
      <c r="W108" s="2" t="s">
        <v>13</v>
      </c>
      <c r="X108" s="6">
        <f>IF(H108&gt;0,IF(W108="No",D108+(H108*$B$3),D108+(H108*$B$4)),"")</f>
        <v>880</v>
      </c>
      <c r="Y108" s="8">
        <f>IF(H108&gt;0,(H108-1)*$B$2,"")</f>
        <v>16</v>
      </c>
      <c r="Z108" s="10">
        <f>IF(H108&gt;0,X108/Y108,"")</f>
        <v>55</v>
      </c>
      <c r="AA108" s="8" t="str">
        <f>IF(H108&gt;2,(H108-2)*$B$2,"")</f>
        <v/>
      </c>
      <c r="AB108" s="10" t="str">
        <f>IF(ISNUMBER(AA108),X108/AA108,"")</f>
        <v/>
      </c>
    </row>
    <row r="109" spans="2:28" x14ac:dyDescent="0.3">
      <c r="B109" t="s">
        <v>147</v>
      </c>
      <c r="C109" t="s">
        <v>161</v>
      </c>
      <c r="D109" s="4">
        <v>380</v>
      </c>
      <c r="E109" s="2" t="s">
        <v>129</v>
      </c>
      <c r="F109" s="2" t="s">
        <v>175</v>
      </c>
      <c r="G109" s="2" t="s">
        <v>13</v>
      </c>
      <c r="H109" s="2">
        <v>2</v>
      </c>
      <c r="I109" s="2">
        <v>0</v>
      </c>
      <c r="J109" t="s">
        <v>64</v>
      </c>
      <c r="K109" s="2" t="s">
        <v>261</v>
      </c>
      <c r="L109" s="2" t="s">
        <v>264</v>
      </c>
      <c r="M109" s="2" t="s">
        <v>13</v>
      </c>
      <c r="N109" s="2" t="s">
        <v>13</v>
      </c>
      <c r="O109" s="2" t="s">
        <v>148</v>
      </c>
      <c r="P109" s="2" t="s">
        <v>13</v>
      </c>
      <c r="Q109" s="2" t="s">
        <v>13</v>
      </c>
      <c r="R109" s="2">
        <v>0</v>
      </c>
      <c r="S109" s="2">
        <v>2</v>
      </c>
      <c r="T109" s="2" t="s">
        <v>13</v>
      </c>
      <c r="U109" s="2" t="s">
        <v>41</v>
      </c>
      <c r="V109" s="2" t="s">
        <v>121</v>
      </c>
      <c r="W109" s="2" t="s">
        <v>13</v>
      </c>
      <c r="X109" s="6">
        <f>IF(H109&gt;0,IF(W109="No",D109+(H109*$B$3),D109+(H109*$B$4)),"")</f>
        <v>880</v>
      </c>
      <c r="Y109" s="8">
        <f>IF(H109&gt;0,(H109-1)*$B$2,"")</f>
        <v>16</v>
      </c>
      <c r="Z109" s="10">
        <f>IF(H109&gt;0,X109/Y109,"")</f>
        <v>55</v>
      </c>
      <c r="AA109" s="8" t="str">
        <f>IF(H109&gt;2,(H109-2)*$B$2,"")</f>
        <v/>
      </c>
      <c r="AB109" s="10" t="str">
        <f>IF(ISNUMBER(AA109),X109/AA109,"")</f>
        <v/>
      </c>
    </row>
    <row r="110" spans="2:28" x14ac:dyDescent="0.3">
      <c r="B110" t="s">
        <v>147</v>
      </c>
      <c r="C110" t="s">
        <v>241</v>
      </c>
      <c r="D110" s="4">
        <v>380</v>
      </c>
      <c r="E110" s="2" t="s">
        <v>129</v>
      </c>
      <c r="F110" s="2" t="s">
        <v>175</v>
      </c>
      <c r="G110" s="2" t="s">
        <v>13</v>
      </c>
      <c r="H110" s="2">
        <v>2</v>
      </c>
      <c r="I110" s="2">
        <v>0</v>
      </c>
      <c r="J110" t="s">
        <v>242</v>
      </c>
      <c r="K110" s="2" t="s">
        <v>259</v>
      </c>
      <c r="L110" s="2" t="s">
        <v>268</v>
      </c>
      <c r="M110" s="2" t="s">
        <v>13</v>
      </c>
      <c r="N110" s="2" t="s">
        <v>13</v>
      </c>
      <c r="O110" s="2" t="s">
        <v>148</v>
      </c>
      <c r="P110" s="2" t="s">
        <v>13</v>
      </c>
      <c r="Q110" s="2" t="s">
        <v>13</v>
      </c>
      <c r="R110" s="2">
        <v>0</v>
      </c>
      <c r="S110" s="2">
        <v>2</v>
      </c>
      <c r="T110" s="2" t="s">
        <v>13</v>
      </c>
      <c r="U110" s="2" t="s">
        <v>41</v>
      </c>
      <c r="V110" s="2" t="s">
        <v>121</v>
      </c>
      <c r="W110" s="2" t="s">
        <v>13</v>
      </c>
      <c r="X110" s="6">
        <f>IF(H110&gt;0,IF(W110="No",D110+(H110*$B$3),D110+(H110*$B$4)),"")</f>
        <v>880</v>
      </c>
      <c r="Y110" s="8">
        <f>IF(H110&gt;0,(H110-1)*$B$2,"")</f>
        <v>16</v>
      </c>
      <c r="Z110" s="10">
        <f>IF(H110&gt;0,X110/Y110,"")</f>
        <v>55</v>
      </c>
      <c r="AA110" s="8" t="str">
        <f>IF(H110&gt;2,(H110-2)*$B$2,"")</f>
        <v/>
      </c>
      <c r="AB110" s="10" t="str">
        <f>IF(ISNUMBER(AA110),X110/AA110,"")</f>
        <v/>
      </c>
    </row>
    <row r="111" spans="2:28" x14ac:dyDescent="0.3">
      <c r="B111" t="s">
        <v>147</v>
      </c>
      <c r="C111" t="s">
        <v>166</v>
      </c>
      <c r="D111" s="4">
        <v>440</v>
      </c>
      <c r="E111" s="2" t="s">
        <v>129</v>
      </c>
      <c r="F111" s="2" t="s">
        <v>175</v>
      </c>
      <c r="G111" s="2" t="s">
        <v>13</v>
      </c>
      <c r="H111" s="2">
        <v>4</v>
      </c>
      <c r="I111" s="2">
        <v>0</v>
      </c>
      <c r="J111" t="s">
        <v>97</v>
      </c>
      <c r="K111" s="2" t="s">
        <v>261</v>
      </c>
      <c r="L111" s="2" t="s">
        <v>264</v>
      </c>
      <c r="M111" s="2" t="s">
        <v>13</v>
      </c>
      <c r="N111" s="2" t="s">
        <v>13</v>
      </c>
      <c r="O111" s="2" t="s">
        <v>148</v>
      </c>
      <c r="P111" s="2" t="s">
        <v>13</v>
      </c>
      <c r="Q111" s="2" t="s">
        <v>13</v>
      </c>
      <c r="R111" s="2">
        <v>0</v>
      </c>
      <c r="S111" s="2">
        <v>2</v>
      </c>
      <c r="T111" s="2" t="s">
        <v>13</v>
      </c>
      <c r="U111" s="2" t="s">
        <v>41</v>
      </c>
      <c r="V111" s="2" t="s">
        <v>121</v>
      </c>
      <c r="W111" s="2" t="s">
        <v>13</v>
      </c>
      <c r="X111" s="6">
        <f>IF(H111&gt;0,IF(W111="No",D111+(H111*$B$3),D111+(H111*$B$4)),"")</f>
        <v>1440</v>
      </c>
      <c r="Y111" s="8">
        <f>IF(H111&gt;0,(H111-1)*$B$2,"")</f>
        <v>48</v>
      </c>
      <c r="Z111" s="10">
        <f>IF(H111&gt;0,X111/Y111,"")</f>
        <v>30</v>
      </c>
      <c r="AA111" s="8">
        <f>IF(H111&gt;2,(H111-2)*$B$2,"")</f>
        <v>32</v>
      </c>
      <c r="AB111" s="10">
        <f>IF(ISNUMBER(AA111),X111/AA111,"")</f>
        <v>45</v>
      </c>
    </row>
    <row r="112" spans="2:28" x14ac:dyDescent="0.3">
      <c r="B112" t="s">
        <v>147</v>
      </c>
      <c r="C112" t="s">
        <v>165</v>
      </c>
      <c r="D112" s="4">
        <v>470</v>
      </c>
      <c r="E112" s="2" t="s">
        <v>129</v>
      </c>
      <c r="F112" s="2" t="s">
        <v>175</v>
      </c>
      <c r="G112" s="2" t="s">
        <v>13</v>
      </c>
      <c r="H112" s="2">
        <v>4</v>
      </c>
      <c r="I112" s="2">
        <v>0</v>
      </c>
      <c r="J112" t="s">
        <v>158</v>
      </c>
      <c r="K112" s="2" t="s">
        <v>142</v>
      </c>
      <c r="L112" s="2" t="s">
        <v>142</v>
      </c>
      <c r="M112" s="2" t="s">
        <v>13</v>
      </c>
      <c r="N112" s="2" t="s">
        <v>13</v>
      </c>
      <c r="O112" s="2" t="s">
        <v>13</v>
      </c>
      <c r="P112" s="2" t="s">
        <v>13</v>
      </c>
      <c r="Q112" s="2" t="s">
        <v>13</v>
      </c>
      <c r="R112" s="2">
        <v>2</v>
      </c>
      <c r="S112" s="2">
        <v>0</v>
      </c>
      <c r="T112" s="2" t="s">
        <v>13</v>
      </c>
      <c r="U112" s="2" t="s">
        <v>163</v>
      </c>
      <c r="V112" s="2" t="s">
        <v>121</v>
      </c>
      <c r="W112" s="2" t="s">
        <v>13</v>
      </c>
      <c r="X112" s="6">
        <f>IF(H112&gt;0,IF(W112="No",D112+(H112*$B$3),D112+(H112*$B$4)),"")</f>
        <v>1470</v>
      </c>
      <c r="Y112" s="8">
        <f>IF(H112&gt;0,(H112-1)*$B$2,"")</f>
        <v>48</v>
      </c>
      <c r="Z112" s="10">
        <f>IF(H112&gt;0,X112/Y112,"")</f>
        <v>30.625</v>
      </c>
      <c r="AA112" s="8">
        <f>IF(H112&gt;2,(H112-2)*$B$2,"")</f>
        <v>32</v>
      </c>
      <c r="AB112" s="10">
        <f>IF(ISNUMBER(AA112),X112/AA112,"")</f>
        <v>45.9375</v>
      </c>
    </row>
    <row r="113" spans="2:28" x14ac:dyDescent="0.3">
      <c r="B113" t="s">
        <v>147</v>
      </c>
      <c r="C113" t="s">
        <v>160</v>
      </c>
      <c r="D113" s="4">
        <v>500</v>
      </c>
      <c r="E113" s="2" t="s">
        <v>129</v>
      </c>
      <c r="F113" s="2" t="s">
        <v>175</v>
      </c>
      <c r="G113" s="2" t="s">
        <v>13</v>
      </c>
      <c r="H113" s="2">
        <v>4</v>
      </c>
      <c r="I113" s="2">
        <v>0</v>
      </c>
      <c r="J113" t="s">
        <v>156</v>
      </c>
      <c r="K113" s="2" t="s">
        <v>261</v>
      </c>
      <c r="L113" s="2" t="s">
        <v>261</v>
      </c>
      <c r="M113" s="2" t="s">
        <v>13</v>
      </c>
      <c r="N113" s="2" t="s">
        <v>13</v>
      </c>
      <c r="O113" s="2" t="s">
        <v>13</v>
      </c>
      <c r="P113" s="2" t="s">
        <v>13</v>
      </c>
      <c r="Q113" s="2" t="s">
        <v>13</v>
      </c>
      <c r="R113" s="2">
        <v>2</v>
      </c>
      <c r="S113" s="2">
        <v>0</v>
      </c>
      <c r="T113" s="2">
        <v>1</v>
      </c>
      <c r="U113" s="2" t="s">
        <v>41</v>
      </c>
      <c r="V113" s="2" t="s">
        <v>121</v>
      </c>
      <c r="W113" s="2" t="s">
        <v>13</v>
      </c>
      <c r="X113" s="6">
        <f>IF(H113&gt;0,IF(W113="No",D113+(H113*$B$3),D113+(H113*$B$4)),"")</f>
        <v>1500</v>
      </c>
      <c r="Y113" s="8">
        <f>IF(H113&gt;0,(H113-1)*$B$2,"")</f>
        <v>48</v>
      </c>
      <c r="Z113" s="10">
        <f>IF(H113&gt;0,X113/Y113,"")</f>
        <v>31.25</v>
      </c>
      <c r="AA113" s="8">
        <f>IF(H113&gt;2,(H113-2)*$B$2,"")</f>
        <v>32</v>
      </c>
      <c r="AB113" s="10">
        <f>IF(ISNUMBER(AA113),X113/AA113,"")</f>
        <v>46.875</v>
      </c>
    </row>
    <row r="114" spans="2:28" x14ac:dyDescent="0.3">
      <c r="B114" t="s">
        <v>147</v>
      </c>
      <c r="C114" t="s">
        <v>159</v>
      </c>
      <c r="D114" s="4">
        <v>500</v>
      </c>
      <c r="E114" s="2" t="s">
        <v>129</v>
      </c>
      <c r="F114" s="2" t="s">
        <v>175</v>
      </c>
      <c r="G114" s="2" t="s">
        <v>13</v>
      </c>
      <c r="H114" s="2">
        <v>4</v>
      </c>
      <c r="I114" s="2">
        <v>0</v>
      </c>
      <c r="J114" t="s">
        <v>64</v>
      </c>
      <c r="K114" s="2" t="s">
        <v>261</v>
      </c>
      <c r="L114" s="2" t="s">
        <v>264</v>
      </c>
      <c r="M114" s="2" t="s">
        <v>13</v>
      </c>
      <c r="N114" s="2" t="s">
        <v>13</v>
      </c>
      <c r="O114" s="2" t="s">
        <v>148</v>
      </c>
      <c r="P114" s="2" t="s">
        <v>13</v>
      </c>
      <c r="Q114" s="2" t="s">
        <v>13</v>
      </c>
      <c r="R114" s="2">
        <v>0</v>
      </c>
      <c r="S114" s="2">
        <v>2</v>
      </c>
      <c r="T114" s="2" t="s">
        <v>13</v>
      </c>
      <c r="U114" s="2" t="s">
        <v>41</v>
      </c>
      <c r="V114" s="2" t="s">
        <v>121</v>
      </c>
      <c r="W114" s="2" t="s">
        <v>13</v>
      </c>
      <c r="X114" s="6">
        <f>IF(H114&gt;0,IF(W114="No",D114+(H114*$B$3),D114+(H114*$B$4)),"")</f>
        <v>1500</v>
      </c>
      <c r="Y114" s="8">
        <f>IF(H114&gt;0,(H114-1)*$B$2,"")</f>
        <v>48</v>
      </c>
      <c r="Z114" s="10">
        <f>IF(H114&gt;0,X114/Y114,"")</f>
        <v>31.25</v>
      </c>
      <c r="AA114" s="8">
        <f>IF(H114&gt;2,(H114-2)*$B$2,"")</f>
        <v>32</v>
      </c>
      <c r="AB114" s="10">
        <f>IF(ISNUMBER(AA114),X114/AA114,"")</f>
        <v>46.875</v>
      </c>
    </row>
    <row r="115" spans="2:28" x14ac:dyDescent="0.3">
      <c r="B115" t="s">
        <v>147</v>
      </c>
      <c r="C115" t="s">
        <v>239</v>
      </c>
      <c r="D115" s="4">
        <v>500</v>
      </c>
      <c r="E115" s="2" t="s">
        <v>129</v>
      </c>
      <c r="F115" s="2" t="s">
        <v>175</v>
      </c>
      <c r="G115" s="2" t="s">
        <v>13</v>
      </c>
      <c r="H115" s="2">
        <v>4</v>
      </c>
      <c r="I115" s="2">
        <v>0</v>
      </c>
      <c r="J115" t="s">
        <v>242</v>
      </c>
      <c r="K115" s="2" t="s">
        <v>259</v>
      </c>
      <c r="L115" s="2" t="s">
        <v>268</v>
      </c>
      <c r="M115" s="2" t="s">
        <v>13</v>
      </c>
      <c r="N115" s="2" t="s">
        <v>13</v>
      </c>
      <c r="O115" s="2" t="s">
        <v>148</v>
      </c>
      <c r="P115" s="2" t="s">
        <v>13</v>
      </c>
      <c r="Q115" s="2" t="s">
        <v>13</v>
      </c>
      <c r="R115" s="2">
        <v>0</v>
      </c>
      <c r="S115" s="2">
        <v>2</v>
      </c>
      <c r="T115" s="2" t="s">
        <v>13</v>
      </c>
      <c r="U115" s="2" t="s">
        <v>41</v>
      </c>
      <c r="V115" s="2" t="s">
        <v>121</v>
      </c>
      <c r="W115" s="2" t="s">
        <v>13</v>
      </c>
      <c r="X115" s="6">
        <f>IF(H115&gt;0,IF(W115="No",D115+(H115*$B$3),D115+(H115*$B$4)),"")</f>
        <v>1500</v>
      </c>
      <c r="Y115" s="8">
        <f>IF(H115&gt;0,(H115-1)*$B$2,"")</f>
        <v>48</v>
      </c>
      <c r="Z115" s="10">
        <f>IF(H115&gt;0,X115/Y115,"")</f>
        <v>31.25</v>
      </c>
      <c r="AA115" s="8">
        <f>IF(H115&gt;2,(H115-2)*$B$2,"")</f>
        <v>32</v>
      </c>
      <c r="AB115" s="10">
        <f>IF(ISNUMBER(AA115),X115/AA115,"")</f>
        <v>46.875</v>
      </c>
    </row>
    <row r="116" spans="2:28" x14ac:dyDescent="0.3">
      <c r="B116" t="s">
        <v>147</v>
      </c>
      <c r="C116" t="s">
        <v>254</v>
      </c>
      <c r="D116" s="4">
        <v>800</v>
      </c>
      <c r="E116" s="2" t="s">
        <v>129</v>
      </c>
      <c r="F116" s="2" t="s">
        <v>175</v>
      </c>
      <c r="G116" s="2" t="s">
        <v>16</v>
      </c>
      <c r="H116" s="2">
        <v>4</v>
      </c>
      <c r="I116" s="2">
        <v>0</v>
      </c>
      <c r="J116" t="s">
        <v>274</v>
      </c>
      <c r="K116" s="2" t="s">
        <v>259</v>
      </c>
      <c r="L116" s="2" t="s">
        <v>266</v>
      </c>
      <c r="M116" s="2" t="s">
        <v>13</v>
      </c>
      <c r="N116" s="2" t="s">
        <v>13</v>
      </c>
      <c r="O116" s="2" t="s">
        <v>146</v>
      </c>
      <c r="P116" s="2" t="s">
        <v>13</v>
      </c>
      <c r="Q116" s="2" t="s">
        <v>353</v>
      </c>
      <c r="R116" s="2">
        <v>0</v>
      </c>
      <c r="S116" s="2">
        <v>0</v>
      </c>
      <c r="T116" s="2">
        <v>2</v>
      </c>
      <c r="U116" s="2" t="s">
        <v>41</v>
      </c>
      <c r="V116" s="2" t="s">
        <v>121</v>
      </c>
      <c r="W116" s="2" t="s">
        <v>13</v>
      </c>
      <c r="X116" s="6">
        <f>IF(H116&gt;0,IF(W116="No",D116+(H116*$B$3),D116+(H116*$B$4)),"")</f>
        <v>1800</v>
      </c>
      <c r="Y116" s="8">
        <f>IF(H116&gt;0,(H116-1)*$B$2,"")</f>
        <v>48</v>
      </c>
      <c r="Z116" s="10">
        <f>IF(H116&gt;0,X116/Y116,"")</f>
        <v>37.5</v>
      </c>
      <c r="AA116" s="8">
        <f>IF(H116&gt;2,(H116-2)*$B$2,"")</f>
        <v>32</v>
      </c>
      <c r="AB116" s="10">
        <f>IF(ISNUMBER(AA116),X116/AA116,"")</f>
        <v>56.25</v>
      </c>
    </row>
    <row r="117" spans="2:28" x14ac:dyDescent="0.3">
      <c r="B117" t="s">
        <v>147</v>
      </c>
      <c r="C117" t="s">
        <v>238</v>
      </c>
      <c r="D117" s="4">
        <v>700</v>
      </c>
      <c r="E117" s="2" t="s">
        <v>129</v>
      </c>
      <c r="F117" s="2" t="s">
        <v>175</v>
      </c>
      <c r="G117" s="2" t="s">
        <v>13</v>
      </c>
      <c r="H117" s="2">
        <v>4</v>
      </c>
      <c r="I117" s="2">
        <v>0</v>
      </c>
      <c r="J117" t="s">
        <v>240</v>
      </c>
      <c r="K117" s="2" t="s">
        <v>268</v>
      </c>
      <c r="L117" s="2" t="s">
        <v>268</v>
      </c>
      <c r="M117" s="2" t="s">
        <v>13</v>
      </c>
      <c r="N117" s="2" t="s">
        <v>13</v>
      </c>
      <c r="O117" s="2" t="s">
        <v>148</v>
      </c>
      <c r="P117" s="2" t="s">
        <v>13</v>
      </c>
      <c r="Q117" s="2" t="s">
        <v>13</v>
      </c>
      <c r="R117" s="2">
        <v>0</v>
      </c>
      <c r="S117" s="2">
        <v>2</v>
      </c>
      <c r="T117" s="2" t="s">
        <v>13</v>
      </c>
      <c r="U117" s="2" t="s">
        <v>41</v>
      </c>
      <c r="V117" s="2" t="s">
        <v>121</v>
      </c>
      <c r="W117" s="2" t="s">
        <v>13</v>
      </c>
      <c r="X117" s="6">
        <f>IF(H117&gt;0,IF(W117="No",D117+(H117*$B$3),D117+(H117*$B$4)),"")</f>
        <v>1700</v>
      </c>
      <c r="Y117" s="8">
        <f>IF(H117&gt;0,(H117-1)*$B$2,"")</f>
        <v>48</v>
      </c>
      <c r="Z117" s="10">
        <f>IF(H117&gt;0,X117/Y117,"")</f>
        <v>35.416666666666664</v>
      </c>
      <c r="AA117" s="8">
        <f>IF(H117&gt;2,(H117-2)*$B$2,"")</f>
        <v>32</v>
      </c>
      <c r="AB117" s="10">
        <f>IF(ISNUMBER(AA117),X117/AA117,"")</f>
        <v>53.125</v>
      </c>
    </row>
    <row r="118" spans="2:28" x14ac:dyDescent="0.3">
      <c r="B118" t="s">
        <v>147</v>
      </c>
      <c r="C118" t="s">
        <v>157</v>
      </c>
      <c r="D118" s="4">
        <v>380</v>
      </c>
      <c r="E118" s="2" t="s">
        <v>129</v>
      </c>
      <c r="F118" s="2" t="s">
        <v>175</v>
      </c>
      <c r="G118" s="2" t="s">
        <v>13</v>
      </c>
      <c r="H118" s="2">
        <v>5</v>
      </c>
      <c r="I118" s="2">
        <v>0</v>
      </c>
      <c r="J118" t="s">
        <v>158</v>
      </c>
      <c r="K118" s="2" t="s">
        <v>142</v>
      </c>
      <c r="L118" s="2" t="s">
        <v>142</v>
      </c>
      <c r="M118" s="2" t="s">
        <v>13</v>
      </c>
      <c r="N118" s="2" t="s">
        <v>13</v>
      </c>
      <c r="O118" s="2" t="s">
        <v>13</v>
      </c>
      <c r="P118" s="2" t="s">
        <v>13</v>
      </c>
      <c r="Q118" s="2" t="s">
        <v>13</v>
      </c>
      <c r="R118" s="2">
        <v>2</v>
      </c>
      <c r="S118" s="2">
        <v>0</v>
      </c>
      <c r="T118" s="2" t="s">
        <v>13</v>
      </c>
      <c r="U118" s="2" t="s">
        <v>163</v>
      </c>
      <c r="V118" s="2" t="s">
        <v>121</v>
      </c>
      <c r="W118" s="2" t="s">
        <v>13</v>
      </c>
      <c r="X118" s="6">
        <f>IF(H118&gt;0,IF(W118="No",D118+(H118*$B$3),D118+(H118*$B$4)),"")</f>
        <v>1630</v>
      </c>
      <c r="Y118" s="8">
        <f>IF(H118&gt;0,(H118-1)*$B$2,"")</f>
        <v>64</v>
      </c>
      <c r="Z118" s="10">
        <f>IF(H118&gt;0,X118/Y118,"")</f>
        <v>25.46875</v>
      </c>
      <c r="AA118" s="8">
        <f>IF(H118&gt;2,(H118-2)*$B$2,"")</f>
        <v>48</v>
      </c>
      <c r="AB118" s="10">
        <f>IF(ISNUMBER(AA118),X118/AA118,"")</f>
        <v>33.958333333333336</v>
      </c>
    </row>
    <row r="119" spans="2:28" x14ac:dyDescent="0.3">
      <c r="B119" t="s">
        <v>147</v>
      </c>
      <c r="C119" t="s">
        <v>155</v>
      </c>
      <c r="D119" s="4">
        <v>600</v>
      </c>
      <c r="E119" s="2" t="s">
        <v>129</v>
      </c>
      <c r="F119" s="2" t="s">
        <v>175</v>
      </c>
      <c r="G119" s="2" t="s">
        <v>13</v>
      </c>
      <c r="H119" s="2">
        <v>5</v>
      </c>
      <c r="I119" s="2">
        <v>0</v>
      </c>
      <c r="J119" t="s">
        <v>156</v>
      </c>
      <c r="K119" s="2" t="s">
        <v>261</v>
      </c>
      <c r="L119" s="2" t="s">
        <v>261</v>
      </c>
      <c r="M119" s="2" t="s">
        <v>13</v>
      </c>
      <c r="N119" s="2" t="s">
        <v>13</v>
      </c>
      <c r="O119" s="2" t="s">
        <v>13</v>
      </c>
      <c r="P119" s="2" t="s">
        <v>13</v>
      </c>
      <c r="Q119" s="2" t="s">
        <v>13</v>
      </c>
      <c r="R119" s="2">
        <v>2</v>
      </c>
      <c r="S119" s="2">
        <v>0</v>
      </c>
      <c r="T119" s="2">
        <v>1</v>
      </c>
      <c r="U119" s="2" t="s">
        <v>41</v>
      </c>
      <c r="V119" s="2" t="s">
        <v>121</v>
      </c>
      <c r="W119" s="2" t="s">
        <v>13</v>
      </c>
      <c r="X119" s="6">
        <f>IF(H119&gt;0,IF(W119="No",D119+(H119*$B$3),D119+(H119*$B$4)),"")</f>
        <v>1850</v>
      </c>
      <c r="Y119" s="8">
        <f>IF(H119&gt;0,(H119-1)*$B$2,"")</f>
        <v>64</v>
      </c>
      <c r="Z119" s="10">
        <f>IF(H119&gt;0,X119/Y119,"")</f>
        <v>28.90625</v>
      </c>
      <c r="AA119" s="8">
        <f>IF(H119&gt;2,(H119-2)*$B$2,"")</f>
        <v>48</v>
      </c>
      <c r="AB119" s="10">
        <f>IF(ISNUMBER(AA119),X119/AA119,"")</f>
        <v>38.541666666666664</v>
      </c>
    </row>
    <row r="120" spans="2:28" x14ac:dyDescent="0.3">
      <c r="B120" t="s">
        <v>147</v>
      </c>
      <c r="C120" t="s">
        <v>255</v>
      </c>
      <c r="D120" s="4">
        <v>500</v>
      </c>
      <c r="E120" s="2" t="s">
        <v>129</v>
      </c>
      <c r="F120" s="2" t="s">
        <v>175</v>
      </c>
      <c r="G120" s="2" t="s">
        <v>16</v>
      </c>
      <c r="H120" s="2">
        <v>6</v>
      </c>
      <c r="I120" s="2">
        <v>0</v>
      </c>
      <c r="J120" t="s">
        <v>257</v>
      </c>
      <c r="K120" s="2" t="s">
        <v>259</v>
      </c>
      <c r="L120" s="2" t="s">
        <v>268</v>
      </c>
      <c r="M120" s="2" t="s">
        <v>13</v>
      </c>
      <c r="N120" s="2" t="s">
        <v>13</v>
      </c>
      <c r="O120" s="2" t="s">
        <v>270</v>
      </c>
      <c r="P120" s="2" t="s">
        <v>13</v>
      </c>
      <c r="Q120" s="2" t="s">
        <v>353</v>
      </c>
      <c r="R120" s="2">
        <v>0</v>
      </c>
      <c r="S120" s="2">
        <v>2</v>
      </c>
      <c r="T120" s="2">
        <v>0</v>
      </c>
      <c r="U120" s="2" t="s">
        <v>41</v>
      </c>
      <c r="V120" s="2" t="s">
        <v>121</v>
      </c>
      <c r="W120" s="2" t="s">
        <v>13</v>
      </c>
      <c r="X120" s="6">
        <f>IF(H120&gt;0,IF(W120="No",D120+(H120*$B$3),D120+(H120*$B$4)),"")</f>
        <v>2000</v>
      </c>
      <c r="Y120" s="8">
        <f>IF(H120&gt;0,(H120-1)*$B$2,"")</f>
        <v>80</v>
      </c>
      <c r="Z120" s="10">
        <f>IF(H120&gt;0,X120/Y120,"")</f>
        <v>25</v>
      </c>
      <c r="AA120" s="8">
        <f>IF(H120&gt;2,(H120-2)*$B$2,"")</f>
        <v>64</v>
      </c>
      <c r="AB120" s="10">
        <f>IF(ISNUMBER(AA120),X120/AA120,"")</f>
        <v>31.25</v>
      </c>
    </row>
    <row r="121" spans="2:28" x14ac:dyDescent="0.3">
      <c r="B121" t="s">
        <v>147</v>
      </c>
      <c r="C121" t="s">
        <v>256</v>
      </c>
      <c r="D121" s="4">
        <v>900</v>
      </c>
      <c r="E121" s="2" t="s">
        <v>129</v>
      </c>
      <c r="F121" s="2" t="s">
        <v>175</v>
      </c>
      <c r="G121" s="2" t="s">
        <v>16</v>
      </c>
      <c r="H121" s="2">
        <v>6</v>
      </c>
      <c r="I121" s="2">
        <v>0</v>
      </c>
      <c r="J121" t="s">
        <v>274</v>
      </c>
      <c r="K121" s="2" t="s">
        <v>259</v>
      </c>
      <c r="L121" s="2" t="s">
        <v>266</v>
      </c>
      <c r="M121" s="2" t="s">
        <v>13</v>
      </c>
      <c r="N121" s="2" t="s">
        <v>13</v>
      </c>
      <c r="O121" s="2" t="s">
        <v>146</v>
      </c>
      <c r="P121" s="2" t="s">
        <v>13</v>
      </c>
      <c r="Q121" s="2" t="s">
        <v>353</v>
      </c>
      <c r="R121" s="2">
        <v>0</v>
      </c>
      <c r="S121" s="2">
        <v>0</v>
      </c>
      <c r="T121" s="2">
        <v>2</v>
      </c>
      <c r="U121" s="2" t="s">
        <v>41</v>
      </c>
      <c r="V121" s="2" t="s">
        <v>121</v>
      </c>
      <c r="W121" s="2" t="s">
        <v>13</v>
      </c>
      <c r="X121" s="6">
        <f>IF(H121&gt;0,IF(W121="No",D121+(H121*$B$3),D121+(H121*$B$4)),"")</f>
        <v>2400</v>
      </c>
      <c r="Y121" s="8">
        <f>IF(H121&gt;0,(H121-1)*$B$2,"")</f>
        <v>80</v>
      </c>
      <c r="Z121" s="10">
        <f>IF(H121&gt;0,X121/Y121,"")</f>
        <v>30</v>
      </c>
      <c r="AA121" s="8">
        <f>IF(H121&gt;2,(H121-2)*$B$2,"")</f>
        <v>64</v>
      </c>
      <c r="AB121" s="10">
        <f>IF(ISNUMBER(AA121),X121/AA121,"")</f>
        <v>37.5</v>
      </c>
    </row>
    <row r="122" spans="2:28" x14ac:dyDescent="0.3">
      <c r="B122" t="s">
        <v>147</v>
      </c>
      <c r="C122" t="s">
        <v>150</v>
      </c>
      <c r="D122" s="4">
        <v>1400</v>
      </c>
      <c r="E122" s="2" t="s">
        <v>129</v>
      </c>
      <c r="F122" s="2" t="s">
        <v>175</v>
      </c>
      <c r="G122" s="2" t="s">
        <v>13</v>
      </c>
      <c r="H122" s="2">
        <v>12</v>
      </c>
      <c r="I122" s="2">
        <v>0</v>
      </c>
      <c r="J122" t="s">
        <v>64</v>
      </c>
      <c r="K122" s="2" t="s">
        <v>259</v>
      </c>
      <c r="L122" s="2" t="s">
        <v>264</v>
      </c>
      <c r="M122" s="2" t="s">
        <v>13</v>
      </c>
      <c r="N122" s="2" t="s">
        <v>13</v>
      </c>
      <c r="O122" s="2" t="s">
        <v>152</v>
      </c>
      <c r="P122" s="2" t="s">
        <v>13</v>
      </c>
      <c r="Q122" s="2" t="s">
        <v>13</v>
      </c>
      <c r="R122" s="2">
        <v>0</v>
      </c>
      <c r="S122" s="2">
        <v>2</v>
      </c>
      <c r="T122" s="2" t="s">
        <v>13</v>
      </c>
      <c r="U122" s="2" t="s">
        <v>356</v>
      </c>
      <c r="V122" s="2" t="s">
        <v>121</v>
      </c>
      <c r="W122" s="2" t="s">
        <v>13</v>
      </c>
      <c r="X122" s="6">
        <f>IF(H122&gt;0,IF(W122="No",D122+(H122*$B$3),D122+(H122*$B$4)),"")</f>
        <v>4400</v>
      </c>
      <c r="Y122" s="8">
        <f>IF(H122&gt;0,(H122-1)*$B$2,"")</f>
        <v>176</v>
      </c>
      <c r="Z122" s="10">
        <f>IF(H122&gt;0,X122/Y122,"")</f>
        <v>25</v>
      </c>
      <c r="AA122" s="8">
        <f>IF(H122&gt;2,(H122-2)*$B$2,"")</f>
        <v>160</v>
      </c>
      <c r="AB122" s="10">
        <f>IF(ISNUMBER(AA122),X122/AA122,"")</f>
        <v>27.5</v>
      </c>
    </row>
    <row r="123" spans="2:28" x14ac:dyDescent="0.3">
      <c r="B123" t="s">
        <v>147</v>
      </c>
      <c r="C123" t="s">
        <v>149</v>
      </c>
      <c r="D123" s="4">
        <v>1600</v>
      </c>
      <c r="E123" s="2" t="s">
        <v>129</v>
      </c>
      <c r="F123" s="2" t="s">
        <v>175</v>
      </c>
      <c r="G123" s="2" t="s">
        <v>13</v>
      </c>
      <c r="H123" s="2">
        <v>12</v>
      </c>
      <c r="I123" s="2">
        <v>0</v>
      </c>
      <c r="J123" t="s">
        <v>120</v>
      </c>
      <c r="K123" s="2" t="s">
        <v>259</v>
      </c>
      <c r="L123" s="2" t="s">
        <v>264</v>
      </c>
      <c r="M123" s="2" t="s">
        <v>13</v>
      </c>
      <c r="N123" s="2" t="s">
        <v>13</v>
      </c>
      <c r="O123" s="2" t="s">
        <v>148</v>
      </c>
      <c r="P123" s="2" t="s">
        <v>13</v>
      </c>
      <c r="Q123" s="2" t="s">
        <v>13</v>
      </c>
      <c r="R123" s="2">
        <v>0</v>
      </c>
      <c r="S123" s="2">
        <v>2</v>
      </c>
      <c r="T123" s="2" t="s">
        <v>151</v>
      </c>
      <c r="U123" s="2" t="s">
        <v>13</v>
      </c>
      <c r="V123" s="2" t="s">
        <v>121</v>
      </c>
      <c r="W123" s="2" t="s">
        <v>13</v>
      </c>
      <c r="X123" s="6">
        <f>IF(H123&gt;0,IF(W123="No",D123+(H123*$B$3),D123+(H123*$B$4)),"")</f>
        <v>4600</v>
      </c>
      <c r="Y123" s="8">
        <f>IF(H123&gt;0,(H123-1)*$B$2,"")</f>
        <v>176</v>
      </c>
      <c r="Z123" s="10">
        <f>IF(H123&gt;0,X123/Y123,"")</f>
        <v>26.136363636363637</v>
      </c>
      <c r="AA123" s="8">
        <f>IF(H123&gt;2,(H123-2)*$B$2,"")</f>
        <v>160</v>
      </c>
      <c r="AB123" s="10">
        <f>IF(ISNUMBER(AA123),X123/AA123,"")</f>
        <v>28.75</v>
      </c>
    </row>
    <row r="124" spans="2:28" x14ac:dyDescent="0.3">
      <c r="B124" t="s">
        <v>147</v>
      </c>
      <c r="C124" t="s">
        <v>271</v>
      </c>
      <c r="D124" s="4">
        <v>1700</v>
      </c>
      <c r="E124" s="2" t="s">
        <v>128</v>
      </c>
      <c r="F124" s="2" t="s">
        <v>175</v>
      </c>
      <c r="G124" s="2" t="s">
        <v>16</v>
      </c>
      <c r="H124" s="2">
        <v>12</v>
      </c>
      <c r="I124" s="2">
        <v>0</v>
      </c>
      <c r="J124" t="s">
        <v>273</v>
      </c>
      <c r="K124" s="2" t="s">
        <v>275</v>
      </c>
      <c r="L124" s="2" t="s">
        <v>266</v>
      </c>
      <c r="M124" s="2" t="s">
        <v>13</v>
      </c>
      <c r="N124" s="2" t="s">
        <v>13</v>
      </c>
      <c r="O124" s="2" t="s">
        <v>146</v>
      </c>
      <c r="P124" s="2" t="s">
        <v>13</v>
      </c>
      <c r="Q124" s="2" t="s">
        <v>353</v>
      </c>
      <c r="R124" s="2">
        <v>0</v>
      </c>
      <c r="S124" s="2">
        <v>0</v>
      </c>
      <c r="T124" s="2">
        <v>2</v>
      </c>
      <c r="U124" s="2" t="s">
        <v>41</v>
      </c>
      <c r="V124" s="2" t="s">
        <v>121</v>
      </c>
      <c r="W124" s="2" t="s">
        <v>13</v>
      </c>
      <c r="X124" s="6">
        <f>IF(H124&gt;0,IF(W124="No",D124+(H124*$B$3),D124+(H124*$B$4)),"")</f>
        <v>4700</v>
      </c>
      <c r="Y124" s="8">
        <f>IF(H124&gt;0,(H124-1)*$B$2,"")</f>
        <v>176</v>
      </c>
      <c r="Z124" s="10">
        <f>IF(H124&gt;0,X124/Y124,"")</f>
        <v>26.704545454545453</v>
      </c>
      <c r="AA124" s="8">
        <f>IF(H124&gt;2,(H124-2)*$B$2,"")</f>
        <v>160</v>
      </c>
      <c r="AB124" s="10">
        <f>IF(ISNUMBER(AA124),X124/AA124,"")</f>
        <v>29.375</v>
      </c>
    </row>
    <row r="125" spans="2:28" x14ac:dyDescent="0.3">
      <c r="B125" t="s">
        <v>147</v>
      </c>
      <c r="C125" t="s">
        <v>164</v>
      </c>
      <c r="D125" s="4">
        <v>700</v>
      </c>
      <c r="E125" s="2" t="s">
        <v>129</v>
      </c>
      <c r="F125" s="2" t="s">
        <v>175</v>
      </c>
      <c r="G125" s="2" t="s">
        <v>13</v>
      </c>
      <c r="H125" s="2">
        <v>6</v>
      </c>
      <c r="I125" s="2">
        <v>0</v>
      </c>
      <c r="J125" t="s">
        <v>64</v>
      </c>
      <c r="K125" s="2" t="s">
        <v>259</v>
      </c>
      <c r="L125" s="2" t="s">
        <v>264</v>
      </c>
      <c r="M125" s="2" t="s">
        <v>13</v>
      </c>
      <c r="N125" s="2" t="s">
        <v>13</v>
      </c>
      <c r="O125" s="2" t="s">
        <v>152</v>
      </c>
      <c r="P125" s="2" t="s">
        <v>13</v>
      </c>
      <c r="Q125" s="2" t="s">
        <v>13</v>
      </c>
      <c r="R125" s="2">
        <v>0</v>
      </c>
      <c r="S125" s="2">
        <v>2</v>
      </c>
      <c r="T125" s="2" t="s">
        <v>13</v>
      </c>
      <c r="U125" s="2" t="s">
        <v>356</v>
      </c>
      <c r="V125" s="2" t="s">
        <v>121</v>
      </c>
      <c r="W125" s="2" t="s">
        <v>13</v>
      </c>
      <c r="X125" s="6">
        <f>IF(H125&gt;0,IF(W125="No",D125+(H125*$B$3),D125+(H125*$B$4)),"")</f>
        <v>2200</v>
      </c>
      <c r="Y125" s="8">
        <f>IF(H125&gt;0,(H125-1)*$B$2,"")</f>
        <v>80</v>
      </c>
      <c r="Z125" s="10">
        <f>IF(H125&gt;0,X125/Y125,"")</f>
        <v>27.5</v>
      </c>
      <c r="AA125" s="8">
        <f>IF(H125&gt;2,(H125-2)*$B$2,"")</f>
        <v>64</v>
      </c>
      <c r="AB125" s="10">
        <f>IF(ISNUMBER(AA125),X125/AA125,"")</f>
        <v>34.375</v>
      </c>
    </row>
    <row r="126" spans="2:28" x14ac:dyDescent="0.3">
      <c r="B126" t="s">
        <v>147</v>
      </c>
      <c r="C126" t="s">
        <v>153</v>
      </c>
      <c r="D126" s="4">
        <v>1000</v>
      </c>
      <c r="E126" s="2" t="s">
        <v>129</v>
      </c>
      <c r="F126" s="2" t="s">
        <v>175</v>
      </c>
      <c r="G126" s="2" t="s">
        <v>13</v>
      </c>
      <c r="H126" s="2">
        <v>9</v>
      </c>
      <c r="I126" s="2">
        <v>0</v>
      </c>
      <c r="J126" t="s">
        <v>64</v>
      </c>
      <c r="K126" s="2" t="s">
        <v>259</v>
      </c>
      <c r="L126" s="2" t="s">
        <v>264</v>
      </c>
      <c r="M126" s="2" t="s">
        <v>13</v>
      </c>
      <c r="N126" s="2" t="s">
        <v>13</v>
      </c>
      <c r="O126" s="2" t="s">
        <v>152</v>
      </c>
      <c r="P126" s="2" t="s">
        <v>13</v>
      </c>
      <c r="Q126" s="2" t="s">
        <v>13</v>
      </c>
      <c r="R126" s="2">
        <v>0</v>
      </c>
      <c r="S126" s="2">
        <v>2</v>
      </c>
      <c r="T126" s="2" t="s">
        <v>13</v>
      </c>
      <c r="U126" s="2" t="s">
        <v>41</v>
      </c>
      <c r="V126" s="2" t="s">
        <v>121</v>
      </c>
      <c r="W126" s="2" t="s">
        <v>13</v>
      </c>
      <c r="X126" s="6">
        <f>IF(H126&gt;0,IF(W126="No",D126+(H126*$B$3),D126+(H126*$B$4)),"")</f>
        <v>3250</v>
      </c>
      <c r="Y126" s="8">
        <f>IF(H126&gt;0,(H126-1)*$B$2,"")</f>
        <v>128</v>
      </c>
      <c r="Z126" s="10">
        <f>IF(H126&gt;0,X126/Y126,"")</f>
        <v>25.390625</v>
      </c>
      <c r="AA126" s="8">
        <f>IF(H126&gt;2,(H126-2)*$B$2,"")</f>
        <v>112</v>
      </c>
      <c r="AB126" s="10">
        <f>IF(ISNUMBER(AA126),X126/AA126,"")</f>
        <v>29.017857142857142</v>
      </c>
    </row>
    <row r="127" spans="2:28" x14ac:dyDescent="0.3">
      <c r="B127" t="s">
        <v>147</v>
      </c>
      <c r="C127" t="s">
        <v>154</v>
      </c>
      <c r="D127" s="4">
        <v>1200</v>
      </c>
      <c r="E127" s="2" t="s">
        <v>129</v>
      </c>
      <c r="F127" s="2" t="s">
        <v>175</v>
      </c>
      <c r="G127" s="2" t="s">
        <v>13</v>
      </c>
      <c r="H127" s="2">
        <v>9</v>
      </c>
      <c r="I127" s="2">
        <v>0</v>
      </c>
      <c r="J127" t="s">
        <v>120</v>
      </c>
      <c r="K127" s="2" t="s">
        <v>259</v>
      </c>
      <c r="L127" s="2" t="s">
        <v>264</v>
      </c>
      <c r="M127" s="2" t="s">
        <v>13</v>
      </c>
      <c r="N127" s="2" t="s">
        <v>13</v>
      </c>
      <c r="O127" s="2" t="s">
        <v>148</v>
      </c>
      <c r="P127" s="2" t="s">
        <v>13</v>
      </c>
      <c r="Q127" s="2" t="s">
        <v>13</v>
      </c>
      <c r="R127" s="2">
        <v>0</v>
      </c>
      <c r="S127" s="2">
        <v>2</v>
      </c>
      <c r="T127" s="2" t="s">
        <v>151</v>
      </c>
      <c r="U127" s="2" t="s">
        <v>13</v>
      </c>
      <c r="V127" s="2" t="s">
        <v>121</v>
      </c>
      <c r="W127" s="2" t="s">
        <v>13</v>
      </c>
      <c r="X127" s="6">
        <f>IF(H127&gt;0,IF(W127="No",D127+(H127*$B$3),D127+(H127*$B$4)),"")</f>
        <v>3450</v>
      </c>
      <c r="Y127" s="8">
        <f>IF(H127&gt;0,(H127-1)*$B$2,"")</f>
        <v>128</v>
      </c>
      <c r="Z127" s="10">
        <f>IF(H127&gt;0,X127/Y127,"")</f>
        <v>26.953125</v>
      </c>
      <c r="AA127" s="8">
        <f>IF(H127&gt;2,(H127-2)*$B$2,"")</f>
        <v>112</v>
      </c>
      <c r="AB127" s="10">
        <f>IF(ISNUMBER(AA127),X127/AA127,"")</f>
        <v>30.803571428571427</v>
      </c>
    </row>
    <row r="128" spans="2:28" x14ac:dyDescent="0.3">
      <c r="B128" t="s">
        <v>147</v>
      </c>
      <c r="C128" t="s">
        <v>272</v>
      </c>
      <c r="D128" s="4">
        <v>1500</v>
      </c>
      <c r="E128" s="2" t="s">
        <v>129</v>
      </c>
      <c r="F128" s="2" t="s">
        <v>175</v>
      </c>
      <c r="G128" s="2" t="s">
        <v>13</v>
      </c>
      <c r="H128" s="2">
        <v>9</v>
      </c>
      <c r="I128" s="2">
        <v>0</v>
      </c>
      <c r="J128" t="s">
        <v>273</v>
      </c>
      <c r="K128" s="2" t="s">
        <v>275</v>
      </c>
      <c r="L128" s="2" t="s">
        <v>266</v>
      </c>
      <c r="M128" s="2" t="s">
        <v>13</v>
      </c>
      <c r="N128" s="2" t="s">
        <v>13</v>
      </c>
      <c r="O128" s="2" t="s">
        <v>146</v>
      </c>
      <c r="P128" s="2" t="s">
        <v>13</v>
      </c>
      <c r="Q128" s="2" t="s">
        <v>353</v>
      </c>
      <c r="R128" s="2">
        <v>0</v>
      </c>
      <c r="S128" s="2">
        <v>0</v>
      </c>
      <c r="T128" s="2">
        <v>2</v>
      </c>
      <c r="U128" s="2" t="s">
        <v>41</v>
      </c>
      <c r="V128" s="2" t="s">
        <v>121</v>
      </c>
      <c r="W128" s="2" t="s">
        <v>13</v>
      </c>
      <c r="X128" s="6">
        <f>IF(H128&gt;0,IF(W128="No",D128+(H128*$B$3),D128+(H128*$B$4)),"")</f>
        <v>3750</v>
      </c>
      <c r="Y128" s="8">
        <f>IF(H128&gt;0,(H128-1)*$B$2,"")</f>
        <v>128</v>
      </c>
      <c r="Z128" s="10">
        <f>IF(H128&gt;0,X128/Y128,"")</f>
        <v>29.296875</v>
      </c>
      <c r="AA128" s="8">
        <f>IF(H128&gt;2,(H128-2)*$B$2,"")</f>
        <v>112</v>
      </c>
      <c r="AB128" s="10">
        <f>IF(ISNUMBER(AA128),X128/AA128,"")</f>
        <v>33.482142857142854</v>
      </c>
    </row>
    <row r="129" spans="2:28" x14ac:dyDescent="0.3">
      <c r="B129" t="s">
        <v>243</v>
      </c>
      <c r="C129" t="s">
        <v>244</v>
      </c>
      <c r="D129" s="4">
        <v>400</v>
      </c>
      <c r="E129" s="2" t="s">
        <v>129</v>
      </c>
      <c r="F129" s="2" t="s">
        <v>249</v>
      </c>
      <c r="G129" s="2" t="s">
        <v>16</v>
      </c>
      <c r="H129" s="2">
        <v>2</v>
      </c>
      <c r="I129" s="2">
        <v>0</v>
      </c>
      <c r="J129" t="s">
        <v>250</v>
      </c>
      <c r="K129" s="2" t="s">
        <v>259</v>
      </c>
      <c r="L129" s="2" t="s">
        <v>258</v>
      </c>
      <c r="M129" s="2" t="s">
        <v>13</v>
      </c>
      <c r="N129" s="2" t="s">
        <v>13</v>
      </c>
      <c r="O129" s="2" t="s">
        <v>270</v>
      </c>
      <c r="P129" s="2" t="s">
        <v>13</v>
      </c>
      <c r="Q129" s="2" t="s">
        <v>353</v>
      </c>
      <c r="R129" s="2">
        <v>0</v>
      </c>
      <c r="S129" s="2">
        <v>2</v>
      </c>
      <c r="T129" s="2" t="s">
        <v>13</v>
      </c>
      <c r="U129" s="2" t="s">
        <v>357</v>
      </c>
      <c r="V129" s="2" t="s">
        <v>253</v>
      </c>
      <c r="W129" s="2" t="s">
        <v>13</v>
      </c>
      <c r="X129" s="6">
        <f>IF(H129&gt;0,IF(W129="No",D129+(H129*$B$3),D129+(H129*$B$4)),"")</f>
        <v>900</v>
      </c>
      <c r="Y129" s="8">
        <f>IF(H129&gt;0,(H129-1)*$B$2,"")</f>
        <v>16</v>
      </c>
      <c r="Z129" s="10">
        <f>IF(H129&gt;0,X129/Y129,"")</f>
        <v>56.25</v>
      </c>
      <c r="AA129" s="8" t="str">
        <f>IF(H129&gt;2,(H129-2)*$B$2,"")</f>
        <v/>
      </c>
      <c r="AB129" s="10" t="str">
        <f>IF(ISNUMBER(AA129),X129/AA129,"")</f>
        <v/>
      </c>
    </row>
    <row r="130" spans="2:28" x14ac:dyDescent="0.3">
      <c r="B130" t="s">
        <v>243</v>
      </c>
      <c r="C130" t="s">
        <v>245</v>
      </c>
      <c r="D130" s="4">
        <v>600</v>
      </c>
      <c r="E130" s="2" t="s">
        <v>129</v>
      </c>
      <c r="F130" s="2" t="s">
        <v>249</v>
      </c>
      <c r="G130" s="2" t="s">
        <v>16</v>
      </c>
      <c r="H130" s="2">
        <v>4</v>
      </c>
      <c r="I130" s="2">
        <v>0</v>
      </c>
      <c r="J130" t="s">
        <v>250</v>
      </c>
      <c r="K130" s="2" t="s">
        <v>259</v>
      </c>
      <c r="L130" s="2" t="s">
        <v>258</v>
      </c>
      <c r="M130" s="2" t="s">
        <v>13</v>
      </c>
      <c r="N130" s="2" t="s">
        <v>13</v>
      </c>
      <c r="O130" s="2" t="s">
        <v>270</v>
      </c>
      <c r="P130" s="2" t="s">
        <v>13</v>
      </c>
      <c r="Q130" s="2" t="s">
        <v>353</v>
      </c>
      <c r="R130" s="2">
        <v>0</v>
      </c>
      <c r="S130" s="2">
        <v>2</v>
      </c>
      <c r="T130" s="2" t="s">
        <v>13</v>
      </c>
      <c r="U130" s="2" t="s">
        <v>357</v>
      </c>
      <c r="V130" s="2" t="s">
        <v>253</v>
      </c>
      <c r="W130" s="2" t="s">
        <v>13</v>
      </c>
      <c r="X130" s="6">
        <f>IF(H130&gt;0,IF(W130="No",D130+(H130*$B$3),D130+(H130*$B$4)),"")</f>
        <v>1600</v>
      </c>
      <c r="Y130" s="8">
        <f>IF(H130&gt;0,(H130-1)*$B$2,"")</f>
        <v>48</v>
      </c>
      <c r="Z130" s="10">
        <f>IF(H130&gt;0,X130/Y130,"")</f>
        <v>33.333333333333336</v>
      </c>
      <c r="AA130" s="8">
        <f>IF(H130&gt;2,(H130-2)*$B$2,"")</f>
        <v>32</v>
      </c>
      <c r="AB130" s="10">
        <f>IF(ISNUMBER(AA130),X130/AA130,"")</f>
        <v>50</v>
      </c>
    </row>
    <row r="131" spans="2:28" x14ac:dyDescent="0.3">
      <c r="B131" t="s">
        <v>243</v>
      </c>
      <c r="C131" t="s">
        <v>246</v>
      </c>
      <c r="D131" s="4">
        <v>700</v>
      </c>
      <c r="E131" s="2" t="s">
        <v>129</v>
      </c>
      <c r="F131" s="2" t="s">
        <v>249</v>
      </c>
      <c r="G131" s="2" t="s">
        <v>16</v>
      </c>
      <c r="H131" s="2">
        <v>4</v>
      </c>
      <c r="I131" s="2">
        <v>0</v>
      </c>
      <c r="J131" t="s">
        <v>251</v>
      </c>
      <c r="K131" s="2" t="s">
        <v>259</v>
      </c>
      <c r="L131" s="2" t="s">
        <v>266</v>
      </c>
      <c r="M131" s="2" t="s">
        <v>13</v>
      </c>
      <c r="N131" s="2" t="s">
        <v>13</v>
      </c>
      <c r="O131" s="2" t="s">
        <v>270</v>
      </c>
      <c r="P131" s="2" t="s">
        <v>13</v>
      </c>
      <c r="Q131" s="2" t="s">
        <v>353</v>
      </c>
      <c r="R131" s="2">
        <v>0</v>
      </c>
      <c r="S131" s="2">
        <v>1</v>
      </c>
      <c r="T131" s="2">
        <v>1</v>
      </c>
      <c r="U131" s="2" t="s">
        <v>357</v>
      </c>
      <c r="V131" s="2" t="s">
        <v>253</v>
      </c>
      <c r="W131" s="2" t="s">
        <v>13</v>
      </c>
      <c r="X131" s="6">
        <f>IF(H131&gt;0,IF(W131="No",D131+(H131*$B$3),D131+(H131*$B$4)),"")</f>
        <v>1700</v>
      </c>
      <c r="Y131" s="8">
        <f>IF(H131&gt;0,(H131-1)*$B$2,"")</f>
        <v>48</v>
      </c>
      <c r="Z131" s="10">
        <f>IF(H131&gt;0,X131/Y131,"")</f>
        <v>35.416666666666664</v>
      </c>
      <c r="AA131" s="8">
        <f>IF(H131&gt;2,(H131-2)*$B$2,"")</f>
        <v>32</v>
      </c>
      <c r="AB131" s="10">
        <f>IF(ISNUMBER(AA131),X131/AA131,"")</f>
        <v>53.125</v>
      </c>
    </row>
    <row r="132" spans="2:28" x14ac:dyDescent="0.3">
      <c r="B132" t="s">
        <v>243</v>
      </c>
      <c r="C132" t="s">
        <v>247</v>
      </c>
      <c r="D132" s="4">
        <v>1000</v>
      </c>
      <c r="E132" s="2" t="s">
        <v>129</v>
      </c>
      <c r="F132" s="2" t="s">
        <v>249</v>
      </c>
      <c r="G132" s="2" t="s">
        <v>16</v>
      </c>
      <c r="H132" s="2">
        <v>6</v>
      </c>
      <c r="I132" s="2">
        <v>0</v>
      </c>
      <c r="J132" t="s">
        <v>274</v>
      </c>
      <c r="K132" s="2" t="s">
        <v>259</v>
      </c>
      <c r="L132" s="2" t="s">
        <v>266</v>
      </c>
      <c r="M132" s="2" t="s">
        <v>13</v>
      </c>
      <c r="N132" s="2" t="s">
        <v>285</v>
      </c>
      <c r="O132" s="2" t="s">
        <v>148</v>
      </c>
      <c r="P132" s="2" t="s">
        <v>252</v>
      </c>
      <c r="Q132" s="2" t="s">
        <v>353</v>
      </c>
      <c r="R132" s="2">
        <v>0</v>
      </c>
      <c r="S132" s="2">
        <v>0</v>
      </c>
      <c r="T132" s="2">
        <v>2</v>
      </c>
      <c r="U132" s="2" t="s">
        <v>358</v>
      </c>
      <c r="V132" s="2" t="s">
        <v>253</v>
      </c>
      <c r="W132" s="2" t="s">
        <v>13</v>
      </c>
      <c r="X132" s="6">
        <f>IF(H132&gt;0,IF(W132="No",D132+(H132*$B$3),D132+(H132*$B$4)),"")</f>
        <v>2500</v>
      </c>
      <c r="Y132" s="8">
        <f>IF(H132&gt;0,(H132-1)*$B$2,"")</f>
        <v>80</v>
      </c>
      <c r="Z132" s="10">
        <f>IF(H132&gt;0,X132/Y132,"")</f>
        <v>31.25</v>
      </c>
      <c r="AA132" s="8">
        <f>IF(H132&gt;2,(H132-2)*$B$2,"")</f>
        <v>64</v>
      </c>
      <c r="AB132" s="10">
        <f>IF(ISNUMBER(AA132),X132/AA132,"")</f>
        <v>39.0625</v>
      </c>
    </row>
    <row r="133" spans="2:28" x14ac:dyDescent="0.3">
      <c r="B133" t="s">
        <v>243</v>
      </c>
      <c r="C133" t="s">
        <v>248</v>
      </c>
      <c r="D133" s="4">
        <v>1500</v>
      </c>
      <c r="E133" s="2" t="s">
        <v>129</v>
      </c>
      <c r="F133" s="2" t="s">
        <v>249</v>
      </c>
      <c r="G133" s="2" t="s">
        <v>16</v>
      </c>
      <c r="H133" s="2">
        <v>8</v>
      </c>
      <c r="I133" s="2">
        <v>0</v>
      </c>
      <c r="J133" t="s">
        <v>274</v>
      </c>
      <c r="K133" s="2" t="s">
        <v>259</v>
      </c>
      <c r="L133" s="2" t="s">
        <v>266</v>
      </c>
      <c r="M133" s="2" t="s">
        <v>13</v>
      </c>
      <c r="N133" s="2" t="s">
        <v>285</v>
      </c>
      <c r="O133" s="2" t="s">
        <v>148</v>
      </c>
      <c r="P133" s="2" t="s">
        <v>252</v>
      </c>
      <c r="Q133" s="2" t="s">
        <v>353</v>
      </c>
      <c r="R133" s="2">
        <v>0</v>
      </c>
      <c r="S133" s="2">
        <v>0</v>
      </c>
      <c r="T133" s="2">
        <v>2</v>
      </c>
      <c r="U133" s="2" t="s">
        <v>358</v>
      </c>
      <c r="V133" s="2" t="s">
        <v>253</v>
      </c>
      <c r="W133" s="2" t="s">
        <v>13</v>
      </c>
      <c r="X133" s="6">
        <f>IF(H133&gt;0,IF(W133="No",D133+(H133*$B$3),D133+(H133*$B$4)),"")</f>
        <v>3500</v>
      </c>
      <c r="Y133" s="8">
        <f>IF(H133&gt;0,(H133-1)*$B$2,"")</f>
        <v>112</v>
      </c>
      <c r="Z133" s="10">
        <f>IF(H133&gt;0,X133/Y133,"")</f>
        <v>31.25</v>
      </c>
      <c r="AA133" s="8">
        <f>IF(H133&gt;2,(H133-2)*$B$2,"")</f>
        <v>96</v>
      </c>
      <c r="AB133" s="10">
        <f>IF(ISNUMBER(AA133),X133/AA133,"")</f>
        <v>36.458333333333336</v>
      </c>
    </row>
    <row r="134" spans="2:28" x14ac:dyDescent="0.3">
      <c r="B134" t="s">
        <v>299</v>
      </c>
      <c r="C134" t="s">
        <v>300</v>
      </c>
      <c r="D134" s="4">
        <v>1000</v>
      </c>
      <c r="E134" s="2" t="s">
        <v>129</v>
      </c>
      <c r="F134" s="2" t="s">
        <v>302</v>
      </c>
      <c r="G134" s="2" t="s">
        <v>16</v>
      </c>
      <c r="H134" s="2">
        <v>6</v>
      </c>
      <c r="I134" s="2">
        <v>0</v>
      </c>
      <c r="J134" t="s">
        <v>303</v>
      </c>
      <c r="K134" s="2" t="s">
        <v>304</v>
      </c>
      <c r="L134" s="2" t="s">
        <v>305</v>
      </c>
      <c r="M134" s="2" t="s">
        <v>13</v>
      </c>
      <c r="N134" s="2" t="s">
        <v>307</v>
      </c>
      <c r="O134" s="2" t="s">
        <v>306</v>
      </c>
      <c r="P134" s="2" t="s">
        <v>287</v>
      </c>
      <c r="Q134" s="2" t="s">
        <v>353</v>
      </c>
      <c r="R134" s="2">
        <v>0</v>
      </c>
      <c r="S134" s="2">
        <v>0</v>
      </c>
      <c r="T134" s="2">
        <v>2</v>
      </c>
      <c r="U134" s="2" t="s">
        <v>358</v>
      </c>
      <c r="V134" s="2" t="s">
        <v>121</v>
      </c>
      <c r="W134" s="2" t="s">
        <v>13</v>
      </c>
      <c r="X134" s="6">
        <f>IF(H134&gt;0,IF(W134="No",D134+(H134*$B$3),D134+(H134*$B$4)),"")</f>
        <v>2500</v>
      </c>
      <c r="Y134" s="8">
        <f>IF(H134&gt;0,(H134-1)*$B$2,"")</f>
        <v>80</v>
      </c>
      <c r="Z134" s="10">
        <f>IF(H134&gt;0,X134/Y134,"")</f>
        <v>31.25</v>
      </c>
      <c r="AA134" s="8">
        <f>IF(H134&gt;2,(H134-2)*$B$2,"")</f>
        <v>64</v>
      </c>
      <c r="AB134" s="10">
        <f>IF(ISNUMBER(AA134),X134/AA134,"")</f>
        <v>39.0625</v>
      </c>
    </row>
    <row r="135" spans="2:28" x14ac:dyDescent="0.3">
      <c r="B135" t="s">
        <v>299</v>
      </c>
      <c r="C135" t="s">
        <v>301</v>
      </c>
      <c r="D135" s="4">
        <v>1100</v>
      </c>
      <c r="E135" s="2" t="s">
        <v>129</v>
      </c>
      <c r="F135" s="2" t="s">
        <v>302</v>
      </c>
      <c r="G135" s="2" t="s">
        <v>16</v>
      </c>
      <c r="H135" s="2">
        <v>8</v>
      </c>
      <c r="I135" s="2">
        <v>0</v>
      </c>
      <c r="J135" t="s">
        <v>303</v>
      </c>
      <c r="K135" s="2" t="s">
        <v>304</v>
      </c>
      <c r="L135" s="2" t="s">
        <v>305</v>
      </c>
      <c r="M135" s="2" t="s">
        <v>13</v>
      </c>
      <c r="N135" s="2" t="s">
        <v>307</v>
      </c>
      <c r="O135" s="2" t="s">
        <v>306</v>
      </c>
      <c r="P135" s="2" t="s">
        <v>287</v>
      </c>
      <c r="Q135" s="2" t="s">
        <v>353</v>
      </c>
      <c r="R135" s="2">
        <v>0</v>
      </c>
      <c r="S135" s="2">
        <v>0</v>
      </c>
      <c r="T135" s="2">
        <v>2</v>
      </c>
      <c r="U135" s="2" t="s">
        <v>358</v>
      </c>
      <c r="V135" s="2" t="s">
        <v>121</v>
      </c>
      <c r="W135" s="2" t="s">
        <v>13</v>
      </c>
      <c r="X135" s="6">
        <f>IF(H135&gt;0,IF(W135="No",D135+(H135*$B$3),D135+(H135*$B$4)),"")</f>
        <v>3100</v>
      </c>
      <c r="Y135" s="8">
        <f>IF(H135&gt;0,(H135-1)*$B$2,"")</f>
        <v>112</v>
      </c>
      <c r="Z135" s="10">
        <f>IF(H135&gt;0,X135/Y135,"")</f>
        <v>27.678571428571427</v>
      </c>
      <c r="AA135" s="8">
        <f>IF(H135&gt;2,(H135-2)*$B$2,"")</f>
        <v>96</v>
      </c>
      <c r="AB135" s="10">
        <f>IF(ISNUMBER(AA135),X135/AA135,"")</f>
        <v>32.291666666666664</v>
      </c>
    </row>
    <row r="136" spans="2:28" x14ac:dyDescent="0.3">
      <c r="B136" t="s">
        <v>330</v>
      </c>
      <c r="C136" t="s">
        <v>393</v>
      </c>
      <c r="D136" s="4">
        <v>650</v>
      </c>
      <c r="E136" s="2" t="s">
        <v>278</v>
      </c>
      <c r="F136" s="2" t="s">
        <v>355</v>
      </c>
      <c r="G136" s="2" t="s">
        <v>16</v>
      </c>
      <c r="H136" s="2">
        <v>6</v>
      </c>
      <c r="I136" s="2">
        <v>0</v>
      </c>
      <c r="J136" t="s">
        <v>250</v>
      </c>
      <c r="K136" s="2" t="s">
        <v>259</v>
      </c>
      <c r="L136" s="2" t="s">
        <v>268</v>
      </c>
      <c r="M136" s="2" t="s">
        <v>13</v>
      </c>
      <c r="N136" s="2" t="s">
        <v>322</v>
      </c>
      <c r="O136" s="2" t="s">
        <v>141</v>
      </c>
      <c r="P136" s="2" t="s">
        <v>13</v>
      </c>
      <c r="Q136" s="2" t="s">
        <v>360</v>
      </c>
      <c r="R136" s="2">
        <v>0</v>
      </c>
      <c r="S136" s="2">
        <v>2</v>
      </c>
      <c r="T136" s="2" t="s">
        <v>13</v>
      </c>
      <c r="U136" s="2" t="s">
        <v>357</v>
      </c>
      <c r="V136" s="2" t="s">
        <v>121</v>
      </c>
      <c r="W136" s="2" t="s">
        <v>13</v>
      </c>
      <c r="X136" s="6">
        <f>IF(H136&gt;0,IF(W136="No",D136+(H136*$B$3),D136+(H136*$B$4)),"")</f>
        <v>2150</v>
      </c>
      <c r="Y136" s="8">
        <f>IF(H136&gt;0,(H136-1)*$B$2,"")</f>
        <v>80</v>
      </c>
      <c r="Z136" s="10">
        <f>IF(H136&gt;0,X136/Y136,"")</f>
        <v>26.875</v>
      </c>
      <c r="AA136" s="8">
        <f>IF(H136&gt;2,(H136-2)*$B$2,"")</f>
        <v>64</v>
      </c>
      <c r="AB136" s="10">
        <f>IF(ISNUMBER(AA136),X136/AA136,"")</f>
        <v>33.59375</v>
      </c>
    </row>
    <row r="137" spans="2:28" x14ac:dyDescent="0.3">
      <c r="B137" t="s">
        <v>330</v>
      </c>
      <c r="C137" t="s">
        <v>392</v>
      </c>
      <c r="D137" s="4">
        <v>680</v>
      </c>
      <c r="E137" s="2" t="s">
        <v>278</v>
      </c>
      <c r="F137" s="2" t="s">
        <v>355</v>
      </c>
      <c r="G137" s="2" t="s">
        <v>16</v>
      </c>
      <c r="H137" s="2">
        <v>6</v>
      </c>
      <c r="I137" s="2">
        <v>0</v>
      </c>
      <c r="J137" t="s">
        <v>250</v>
      </c>
      <c r="K137" s="2" t="s">
        <v>275</v>
      </c>
      <c r="L137" s="2" t="s">
        <v>268</v>
      </c>
      <c r="M137" s="2" t="s">
        <v>13</v>
      </c>
      <c r="N137" s="2" t="s">
        <v>322</v>
      </c>
      <c r="O137" s="2" t="s">
        <v>141</v>
      </c>
      <c r="P137" s="2" t="s">
        <v>13</v>
      </c>
      <c r="Q137" s="2" t="s">
        <v>360</v>
      </c>
      <c r="R137" s="2">
        <v>0</v>
      </c>
      <c r="S137" s="2">
        <v>2</v>
      </c>
      <c r="T137" s="2" t="s">
        <v>13</v>
      </c>
      <c r="U137" s="2" t="s">
        <v>357</v>
      </c>
      <c r="V137" s="2" t="s">
        <v>121</v>
      </c>
      <c r="W137" s="2" t="s">
        <v>13</v>
      </c>
      <c r="X137" s="6">
        <f>IF(H137&gt;0,IF(W137="No",D137+(H137*$B$3),D137+(H137*$B$4)),"")</f>
        <v>2180</v>
      </c>
      <c r="Y137" s="8">
        <f>IF(H137&gt;0,(H137-1)*$B$2,"")</f>
        <v>80</v>
      </c>
      <c r="Z137" s="10">
        <f>IF(H137&gt;0,X137/Y137,"")</f>
        <v>27.25</v>
      </c>
      <c r="AA137" s="8">
        <f>IF(H137&gt;2,(H137-2)*$B$2,"")</f>
        <v>64</v>
      </c>
      <c r="AB137" s="10">
        <f>IF(ISNUMBER(AA137),X137/AA137,"")</f>
        <v>34.0625</v>
      </c>
    </row>
    <row r="138" spans="2:28" x14ac:dyDescent="0.3">
      <c r="B138" t="s">
        <v>330</v>
      </c>
      <c r="C138" t="s">
        <v>394</v>
      </c>
      <c r="D138" s="4">
        <v>1100</v>
      </c>
      <c r="E138" s="2" t="s">
        <v>278</v>
      </c>
      <c r="F138" s="2" t="s">
        <v>355</v>
      </c>
      <c r="G138" s="2" t="s">
        <v>16</v>
      </c>
      <c r="H138" s="2">
        <v>6</v>
      </c>
      <c r="I138" s="2">
        <v>0</v>
      </c>
      <c r="J138" t="s">
        <v>274</v>
      </c>
      <c r="K138" s="2" t="s">
        <v>258</v>
      </c>
      <c r="L138" s="2" t="s">
        <v>266</v>
      </c>
      <c r="M138" s="2" t="s">
        <v>13</v>
      </c>
      <c r="N138" s="2" t="s">
        <v>326</v>
      </c>
      <c r="O138" s="2" t="s">
        <v>141</v>
      </c>
      <c r="P138" s="2" t="s">
        <v>252</v>
      </c>
      <c r="Q138" s="2" t="s">
        <v>360</v>
      </c>
      <c r="R138" s="2">
        <v>0</v>
      </c>
      <c r="S138" s="2">
        <v>2</v>
      </c>
      <c r="T138" s="2">
        <v>1</v>
      </c>
      <c r="U138" s="2" t="s">
        <v>358</v>
      </c>
      <c r="V138" s="2" t="s">
        <v>121</v>
      </c>
      <c r="W138" s="2" t="s">
        <v>13</v>
      </c>
      <c r="X138" s="6">
        <f>IF(H138&gt;0,IF(W138="No",D138+(H138*$B$3),D138+(H138*$B$4)),"")</f>
        <v>2600</v>
      </c>
      <c r="Y138" s="8">
        <f>IF(H138&gt;0,(H138-1)*$B$2,"")</f>
        <v>80</v>
      </c>
      <c r="Z138" s="10">
        <f>IF(H138&gt;0,X138/Y138,"")</f>
        <v>32.5</v>
      </c>
      <c r="AA138" s="8">
        <f>IF(H138&gt;2,(H138-2)*$B$2,"")</f>
        <v>64</v>
      </c>
      <c r="AB138" s="10">
        <f>IF(ISNUMBER(AA138),X138/AA138,"")</f>
        <v>40.625</v>
      </c>
    </row>
    <row r="139" spans="2:28" x14ac:dyDescent="0.3">
      <c r="B139" t="s">
        <v>330</v>
      </c>
      <c r="C139" t="s">
        <v>396</v>
      </c>
      <c r="D139" s="4">
        <v>2000</v>
      </c>
      <c r="E139" s="2" t="s">
        <v>278</v>
      </c>
      <c r="F139" s="2" t="s">
        <v>355</v>
      </c>
      <c r="G139" s="2" t="s">
        <v>16</v>
      </c>
      <c r="H139" s="2">
        <v>6</v>
      </c>
      <c r="I139" s="2">
        <v>0</v>
      </c>
      <c r="J139" t="s">
        <v>274</v>
      </c>
      <c r="K139" s="2" t="s">
        <v>279</v>
      </c>
      <c r="L139" s="2" t="s">
        <v>266</v>
      </c>
      <c r="M139" s="2" t="s">
        <v>13</v>
      </c>
      <c r="N139" s="2" t="s">
        <v>326</v>
      </c>
      <c r="O139" s="2" t="s">
        <v>141</v>
      </c>
      <c r="P139" s="2" t="s">
        <v>252</v>
      </c>
      <c r="Q139" s="2" t="s">
        <v>360</v>
      </c>
      <c r="R139" s="2">
        <v>0</v>
      </c>
      <c r="S139" s="2">
        <v>2</v>
      </c>
      <c r="T139" s="2">
        <v>1</v>
      </c>
      <c r="U139" s="2" t="s">
        <v>379</v>
      </c>
      <c r="V139" s="2" t="s">
        <v>121</v>
      </c>
      <c r="W139" s="2" t="s">
        <v>13</v>
      </c>
      <c r="X139" s="6">
        <f>IF(H139&gt;0,IF(W139="No",D139+(H139*$B$3),D139+(H139*$B$4)),"")</f>
        <v>3500</v>
      </c>
      <c r="Y139" s="8">
        <f>IF(H139&gt;0,(H139-1)*$B$2,"")</f>
        <v>80</v>
      </c>
      <c r="Z139" s="10">
        <f>IF(H139&gt;0,X139/Y139,"")</f>
        <v>43.75</v>
      </c>
      <c r="AA139" s="8">
        <f>IF(H139&gt;2,(H139-2)*$B$2,"")</f>
        <v>64</v>
      </c>
      <c r="AB139" s="10">
        <f>IF(ISNUMBER(AA139),X139/AA139,"")</f>
        <v>54.6875</v>
      </c>
    </row>
    <row r="140" spans="2:28" x14ac:dyDescent="0.3">
      <c r="B140" t="s">
        <v>330</v>
      </c>
      <c r="C140" t="s">
        <v>395</v>
      </c>
      <c r="D140" s="4">
        <v>1250</v>
      </c>
      <c r="E140" s="2" t="s">
        <v>278</v>
      </c>
      <c r="F140" s="2" t="s">
        <v>355</v>
      </c>
      <c r="G140" s="2" t="s">
        <v>16</v>
      </c>
      <c r="H140" s="2">
        <v>6</v>
      </c>
      <c r="I140" s="2">
        <v>0</v>
      </c>
      <c r="J140" t="s">
        <v>274</v>
      </c>
      <c r="K140" s="2" t="s">
        <v>279</v>
      </c>
      <c r="L140" s="2" t="s">
        <v>266</v>
      </c>
      <c r="M140" s="2" t="s">
        <v>13</v>
      </c>
      <c r="N140" s="2" t="s">
        <v>326</v>
      </c>
      <c r="O140" s="2" t="s">
        <v>141</v>
      </c>
      <c r="P140" s="2" t="s">
        <v>252</v>
      </c>
      <c r="Q140" s="2" t="s">
        <v>360</v>
      </c>
      <c r="R140" s="2">
        <v>0</v>
      </c>
      <c r="S140" s="2">
        <v>2</v>
      </c>
      <c r="T140" s="2">
        <v>1</v>
      </c>
      <c r="U140" s="2" t="s">
        <v>358</v>
      </c>
      <c r="V140" s="2" t="s">
        <v>121</v>
      </c>
      <c r="W140" s="2" t="s">
        <v>13</v>
      </c>
      <c r="X140" s="6">
        <f>IF(H140&gt;0,IF(W140="No",D140+(H140*$B$3),D140+(H140*$B$4)),"")</f>
        <v>2750</v>
      </c>
      <c r="Y140" s="8">
        <f>IF(H140&gt;0,(H140-1)*$B$2,"")</f>
        <v>80</v>
      </c>
      <c r="Z140" s="10">
        <f>IF(H140&gt;0,X140/Y140,"")</f>
        <v>34.375</v>
      </c>
      <c r="AA140" s="8">
        <f>IF(H140&gt;2,(H140-2)*$B$2,"")</f>
        <v>64</v>
      </c>
      <c r="AB140" s="10">
        <f>IF(ISNUMBER(AA140),X140/AA140,"")</f>
        <v>42.96875</v>
      </c>
    </row>
  </sheetData>
  <autoFilter ref="B6:AB133" xr:uid="{B782CF65-3F97-4B3F-A12B-6C2556F3566B}">
    <sortState xmlns:xlrd2="http://schemas.microsoft.com/office/spreadsheetml/2017/richdata2" ref="B7:AB140">
      <sortCondition ref="B6:B133"/>
    </sortState>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316F-FBBC-4599-B872-08F3F9047377}">
  <dimension ref="B1:I19"/>
  <sheetViews>
    <sheetView workbookViewId="0">
      <pane ySplit="1" topLeftCell="A7" activePane="bottomLeft" state="frozen"/>
      <selection pane="bottomLeft" activeCell="C6" sqref="C6"/>
    </sheetView>
  </sheetViews>
  <sheetFormatPr defaultRowHeight="14.4" x14ac:dyDescent="0.3"/>
  <cols>
    <col min="1" max="1" width="3.5546875" customWidth="1"/>
    <col min="2" max="2" width="28.44140625" style="15" customWidth="1"/>
    <col min="3" max="3" width="21.88671875" style="15" customWidth="1"/>
    <col min="4" max="4" width="27.33203125" style="17" bestFit="1" customWidth="1"/>
    <col min="5" max="6" width="27.6640625" style="17" bestFit="1" customWidth="1"/>
    <col min="7" max="7" width="27" style="17" bestFit="1" customWidth="1"/>
    <col min="8" max="8" width="24.6640625" style="17" bestFit="1" customWidth="1"/>
    <col min="9" max="9" width="27.88671875" style="2" bestFit="1" customWidth="1"/>
  </cols>
  <sheetData>
    <row r="1" spans="2:9" s="1" customFormat="1" x14ac:dyDescent="0.3">
      <c r="B1" s="23" t="s">
        <v>220</v>
      </c>
      <c r="C1" s="26" t="s">
        <v>167</v>
      </c>
      <c r="D1" s="24" t="s">
        <v>168</v>
      </c>
      <c r="E1" s="24" t="s">
        <v>169</v>
      </c>
      <c r="F1" s="24" t="s">
        <v>170</v>
      </c>
      <c r="G1" s="24" t="s">
        <v>178</v>
      </c>
      <c r="H1" s="24" t="s">
        <v>180</v>
      </c>
      <c r="I1" s="25" t="s">
        <v>179</v>
      </c>
    </row>
    <row r="2" spans="2:9" ht="18" x14ac:dyDescent="0.3">
      <c r="B2" s="22" t="s">
        <v>221</v>
      </c>
      <c r="C2" s="26" t="s">
        <v>181</v>
      </c>
      <c r="D2" s="18" t="s">
        <v>195</v>
      </c>
      <c r="E2" s="18" t="s">
        <v>182</v>
      </c>
      <c r="F2" s="18" t="s">
        <v>183</v>
      </c>
      <c r="G2" s="18" t="s">
        <v>195</v>
      </c>
      <c r="H2" s="18" t="s">
        <v>195</v>
      </c>
      <c r="I2" s="18" t="s">
        <v>182</v>
      </c>
    </row>
    <row r="3" spans="2:9" ht="28.8" x14ac:dyDescent="0.3">
      <c r="B3" s="21"/>
      <c r="C3" s="26" t="s">
        <v>200</v>
      </c>
      <c r="D3" s="18" t="s">
        <v>201</v>
      </c>
      <c r="E3" s="18" t="s">
        <v>201</v>
      </c>
      <c r="F3" s="18" t="s">
        <v>210</v>
      </c>
      <c r="G3" s="18" t="s">
        <v>201</v>
      </c>
      <c r="H3" s="18" t="s">
        <v>201</v>
      </c>
      <c r="I3" s="18" t="s">
        <v>13</v>
      </c>
    </row>
    <row r="4" spans="2:9" x14ac:dyDescent="0.3">
      <c r="B4" s="21"/>
      <c r="C4" s="26" t="s">
        <v>208</v>
      </c>
      <c r="D4" s="18" t="s">
        <v>13</v>
      </c>
      <c r="E4" s="18" t="s">
        <v>209</v>
      </c>
      <c r="F4" s="18" t="s">
        <v>13</v>
      </c>
      <c r="G4" s="18" t="s">
        <v>13</v>
      </c>
      <c r="H4" s="18" t="s">
        <v>13</v>
      </c>
      <c r="I4" s="18" t="s">
        <v>13</v>
      </c>
    </row>
    <row r="5" spans="2:9" ht="43.2" x14ac:dyDescent="0.3">
      <c r="B5" s="21"/>
      <c r="C5" s="26" t="s">
        <v>206</v>
      </c>
      <c r="D5" s="18" t="s">
        <v>16</v>
      </c>
      <c r="E5" s="18" t="s">
        <v>16</v>
      </c>
      <c r="F5" s="18" t="s">
        <v>16</v>
      </c>
      <c r="G5" s="18" t="s">
        <v>207</v>
      </c>
      <c r="H5" s="18" t="s">
        <v>16</v>
      </c>
      <c r="I5" s="18" t="s">
        <v>121</v>
      </c>
    </row>
    <row r="6" spans="2:9" ht="57.6" x14ac:dyDescent="0.3">
      <c r="B6" s="22" t="s">
        <v>184</v>
      </c>
      <c r="C6" s="26" t="s">
        <v>222</v>
      </c>
      <c r="D6" s="18" t="s">
        <v>211</v>
      </c>
      <c r="E6" s="18" t="s">
        <v>216</v>
      </c>
      <c r="F6" s="18" t="s">
        <v>216</v>
      </c>
      <c r="G6" s="18" t="s">
        <v>212</v>
      </c>
      <c r="H6" s="18" t="s">
        <v>13</v>
      </c>
      <c r="I6" s="18" t="s">
        <v>13</v>
      </c>
    </row>
    <row r="7" spans="2:9" ht="43.2" x14ac:dyDescent="0.3">
      <c r="B7" s="21"/>
      <c r="C7" s="26" t="s">
        <v>213</v>
      </c>
      <c r="D7" s="18" t="s">
        <v>214</v>
      </c>
      <c r="E7" s="18" t="s">
        <v>215</v>
      </c>
      <c r="F7" s="18" t="s">
        <v>215</v>
      </c>
      <c r="G7" s="20" t="s">
        <v>219</v>
      </c>
      <c r="H7" s="18" t="s">
        <v>121</v>
      </c>
      <c r="I7" s="18" t="s">
        <v>121</v>
      </c>
    </row>
    <row r="8" spans="2:9" ht="86.4" x14ac:dyDescent="0.3">
      <c r="B8" s="21"/>
      <c r="C8" s="26" t="s">
        <v>218</v>
      </c>
      <c r="D8" s="18" t="s">
        <v>16</v>
      </c>
      <c r="E8" s="18" t="s">
        <v>217</v>
      </c>
      <c r="F8" s="18" t="s">
        <v>217</v>
      </c>
      <c r="G8" s="18" t="s">
        <v>16</v>
      </c>
      <c r="H8" s="18" t="s">
        <v>121</v>
      </c>
      <c r="I8" s="18" t="s">
        <v>121</v>
      </c>
    </row>
    <row r="9" spans="2:9" ht="28.8" x14ac:dyDescent="0.3">
      <c r="B9" s="22" t="s">
        <v>223</v>
      </c>
      <c r="C9" s="26" t="s">
        <v>191</v>
      </c>
      <c r="D9" s="18" t="s">
        <v>202</v>
      </c>
      <c r="E9" s="18" t="s">
        <v>192</v>
      </c>
      <c r="F9" s="18" t="s">
        <v>192</v>
      </c>
      <c r="G9" s="18" t="s">
        <v>193</v>
      </c>
      <c r="H9" s="18" t="s">
        <v>194</v>
      </c>
      <c r="I9" s="18" t="s">
        <v>196</v>
      </c>
    </row>
    <row r="10" spans="2:9" ht="28.8" x14ac:dyDescent="0.3">
      <c r="B10" s="21"/>
      <c r="C10" s="26" t="s">
        <v>185</v>
      </c>
      <c r="D10" s="18" t="s">
        <v>13</v>
      </c>
      <c r="E10" s="18" t="s">
        <v>13</v>
      </c>
      <c r="F10" s="18" t="s">
        <v>13</v>
      </c>
      <c r="G10" s="18" t="s">
        <v>226</v>
      </c>
      <c r="H10" s="18" t="s">
        <v>194</v>
      </c>
      <c r="I10" s="18" t="s">
        <v>196</v>
      </c>
    </row>
    <row r="11" spans="2:9" ht="28.8" x14ac:dyDescent="0.3">
      <c r="B11" s="21"/>
      <c r="C11" s="26" t="s">
        <v>186</v>
      </c>
      <c r="D11" s="18" t="s">
        <v>13</v>
      </c>
      <c r="E11" s="18" t="s">
        <v>190</v>
      </c>
      <c r="F11" s="18" t="s">
        <v>190</v>
      </c>
      <c r="G11" s="18" t="s">
        <v>187</v>
      </c>
      <c r="H11" s="18" t="s">
        <v>13</v>
      </c>
      <c r="I11" s="18" t="s">
        <v>13</v>
      </c>
    </row>
    <row r="12" spans="2:9" ht="28.8" x14ac:dyDescent="0.3">
      <c r="B12" s="21"/>
      <c r="C12" s="26" t="s">
        <v>188</v>
      </c>
      <c r="D12" s="18" t="s">
        <v>13</v>
      </c>
      <c r="E12" s="18" t="s">
        <v>190</v>
      </c>
      <c r="F12" s="18" t="s">
        <v>190</v>
      </c>
      <c r="G12" s="18" t="s">
        <v>189</v>
      </c>
      <c r="H12" s="18" t="s">
        <v>13</v>
      </c>
      <c r="I12" s="18" t="s">
        <v>13</v>
      </c>
    </row>
    <row r="13" spans="2:9" ht="28.8" x14ac:dyDescent="0.3">
      <c r="B13" s="21"/>
      <c r="C13" s="26" t="s">
        <v>203</v>
      </c>
      <c r="D13" s="18" t="s">
        <v>204</v>
      </c>
      <c r="E13" s="18" t="s">
        <v>205</v>
      </c>
      <c r="F13" s="18" t="s">
        <v>205</v>
      </c>
      <c r="G13" s="18" t="s">
        <v>226</v>
      </c>
      <c r="H13" s="18" t="s">
        <v>194</v>
      </c>
      <c r="I13" s="18" t="s">
        <v>13</v>
      </c>
    </row>
    <row r="14" spans="2:9" ht="18" x14ac:dyDescent="0.3">
      <c r="B14" s="22" t="s">
        <v>224</v>
      </c>
      <c r="C14" s="26" t="s">
        <v>197</v>
      </c>
      <c r="D14" s="18" t="s">
        <v>16</v>
      </c>
      <c r="E14" s="18" t="s">
        <v>16</v>
      </c>
      <c r="F14" s="18" t="s">
        <v>16</v>
      </c>
      <c r="G14" s="18" t="s">
        <v>16</v>
      </c>
      <c r="H14" s="18" t="s">
        <v>16</v>
      </c>
      <c r="I14" s="18" t="s">
        <v>13</v>
      </c>
    </row>
    <row r="15" spans="2:9" ht="28.8" x14ac:dyDescent="0.3">
      <c r="B15" s="21"/>
      <c r="C15" s="26" t="s">
        <v>198</v>
      </c>
      <c r="D15" s="18" t="s">
        <v>199</v>
      </c>
      <c r="E15" s="18" t="s">
        <v>16</v>
      </c>
      <c r="F15" s="18" t="s">
        <v>16</v>
      </c>
      <c r="G15" s="18" t="s">
        <v>16</v>
      </c>
      <c r="H15" s="18" t="s">
        <v>16</v>
      </c>
      <c r="I15" s="18" t="s">
        <v>13</v>
      </c>
    </row>
    <row r="16" spans="2:9" ht="57.6" x14ac:dyDescent="0.3">
      <c r="B16" s="22" t="s">
        <v>229</v>
      </c>
      <c r="C16" s="26" t="s">
        <v>227</v>
      </c>
      <c r="D16" s="18" t="s">
        <v>16</v>
      </c>
      <c r="E16" s="18" t="s">
        <v>16</v>
      </c>
      <c r="F16" s="18" t="s">
        <v>16</v>
      </c>
      <c r="G16" s="18" t="s">
        <v>16</v>
      </c>
      <c r="H16" s="18" t="s">
        <v>228</v>
      </c>
      <c r="I16" s="19" t="s">
        <v>13</v>
      </c>
    </row>
    <row r="17" spans="2:9" ht="28.8" x14ac:dyDescent="0.3">
      <c r="B17" s="22"/>
      <c r="C17" s="26" t="s">
        <v>230</v>
      </c>
      <c r="D17" s="18" t="s">
        <v>232</v>
      </c>
      <c r="E17" s="18" t="s">
        <v>231</v>
      </c>
      <c r="F17" s="18" t="s">
        <v>231</v>
      </c>
      <c r="G17" s="18" t="s">
        <v>231</v>
      </c>
      <c r="H17" s="18" t="s">
        <v>232</v>
      </c>
      <c r="I17" s="19" t="s">
        <v>13</v>
      </c>
    </row>
    <row r="18" spans="2:9" ht="100.8" x14ac:dyDescent="0.3">
      <c r="B18" s="22" t="s">
        <v>225</v>
      </c>
      <c r="C18" s="26" t="s">
        <v>233</v>
      </c>
      <c r="D18" s="18" t="s">
        <v>16</v>
      </c>
      <c r="E18" s="18" t="s">
        <v>16</v>
      </c>
      <c r="F18" s="18" t="s">
        <v>16</v>
      </c>
      <c r="G18" s="18" t="s">
        <v>13</v>
      </c>
      <c r="H18" s="18" t="s">
        <v>16</v>
      </c>
      <c r="I18" s="19" t="s">
        <v>13</v>
      </c>
    </row>
    <row r="19" spans="2:9" ht="57.6" x14ac:dyDescent="0.3">
      <c r="B19" s="22"/>
      <c r="C19" s="26" t="s">
        <v>234</v>
      </c>
      <c r="D19" s="18" t="s">
        <v>13</v>
      </c>
      <c r="E19" s="18" t="s">
        <v>16</v>
      </c>
      <c r="F19" s="18" t="s">
        <v>16</v>
      </c>
      <c r="G19" s="18" t="s">
        <v>13</v>
      </c>
      <c r="H19" s="18" t="s">
        <v>13</v>
      </c>
      <c r="I19" s="19"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1F56-841E-4CD1-B2C5-DFC1D42E3E87}">
  <dimension ref="B2:B21"/>
  <sheetViews>
    <sheetView workbookViewId="0">
      <selection activeCell="A14" sqref="A14:XFD14"/>
    </sheetView>
  </sheetViews>
  <sheetFormatPr defaultRowHeight="14.4" x14ac:dyDescent="0.3"/>
  <cols>
    <col min="2" max="2" width="70.6640625" customWidth="1"/>
  </cols>
  <sheetData>
    <row r="2" spans="2:2" ht="25.8" x14ac:dyDescent="0.5">
      <c r="B2" s="14" t="s">
        <v>79</v>
      </c>
    </row>
    <row r="4" spans="2:2" ht="28.8" x14ac:dyDescent="0.3">
      <c r="B4" s="15" t="s">
        <v>83</v>
      </c>
    </row>
    <row r="5" spans="2:2" x14ac:dyDescent="0.3">
      <c r="B5" s="15"/>
    </row>
    <row r="6" spans="2:2" ht="43.2" x14ac:dyDescent="0.3">
      <c r="B6" s="15" t="s">
        <v>82</v>
      </c>
    </row>
    <row r="7" spans="2:2" x14ac:dyDescent="0.3">
      <c r="B7" s="15"/>
    </row>
    <row r="8" spans="2:2" ht="100.8" x14ac:dyDescent="0.3">
      <c r="B8" s="15" t="s">
        <v>81</v>
      </c>
    </row>
    <row r="9" spans="2:2" x14ac:dyDescent="0.3">
      <c r="B9" s="15"/>
    </row>
    <row r="10" spans="2:2" ht="28.8" x14ac:dyDescent="0.3">
      <c r="B10" s="15" t="s">
        <v>80</v>
      </c>
    </row>
    <row r="11" spans="2:2" x14ac:dyDescent="0.3">
      <c r="B11" s="15"/>
    </row>
    <row r="12" spans="2:2" ht="57.6" x14ac:dyDescent="0.3">
      <c r="B12" s="15" t="s">
        <v>84</v>
      </c>
    </row>
    <row r="13" spans="2:2" x14ac:dyDescent="0.3">
      <c r="B13" s="15"/>
    </row>
    <row r="14" spans="2:2" x14ac:dyDescent="0.3">
      <c r="B14" s="15"/>
    </row>
    <row r="15" spans="2:2" x14ac:dyDescent="0.3">
      <c r="B15" s="15"/>
    </row>
    <row r="16" spans="2:2" x14ac:dyDescent="0.3">
      <c r="B16" s="15"/>
    </row>
    <row r="17" spans="2:2" x14ac:dyDescent="0.3">
      <c r="B17" s="15"/>
    </row>
    <row r="18" spans="2:2" x14ac:dyDescent="0.3">
      <c r="B18" s="15"/>
    </row>
    <row r="19" spans="2:2" x14ac:dyDescent="0.3">
      <c r="B19" s="15"/>
    </row>
    <row r="20" spans="2:2" x14ac:dyDescent="0.3">
      <c r="B20" s="15"/>
    </row>
    <row r="21" spans="2:2" x14ac:dyDescent="0.3">
      <c r="B21"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Hardware Comparison</vt:lpstr>
      <vt:lpstr>Feature Comparison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2023-01-12T23:01:10Z</dcterms:created>
  <dcterms:modified xsi:type="dcterms:W3CDTF">2025-04-30T22:05:47Z</dcterms:modified>
</cp:coreProperties>
</file>